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C:\Users\hp\Downloads\Word and Excel Annexures\"/>
    </mc:Choice>
  </mc:AlternateContent>
  <xr:revisionPtr revIDLastSave="0" documentId="13_ncr:1_{60C14056-5CE7-4CF1-AFBF-3C3FB80285D8}" xr6:coauthVersionLast="36" xr6:coauthVersionMax="36" xr10:uidLastSave="{00000000-0000-0000-0000-000000000000}"/>
  <bookViews>
    <workbookView xWindow="0" yWindow="0" windowWidth="24000" windowHeight="9525" activeTab="3" xr2:uid="{00000000-000D-0000-FFFF-FFFF00000000}"/>
  </bookViews>
  <sheets>
    <sheet name="New 4.2" sheetId="20" r:id="rId1"/>
    <sheet name="4.3 " sheetId="13" r:id="rId2"/>
    <sheet name="4.4" sheetId="14" r:id="rId3"/>
    <sheet name="4.5" sheetId="15" r:id="rId4"/>
    <sheet name="4.6" sheetId="16" r:id="rId5"/>
    <sheet name="4.7" sheetId="19" r:id="rId6"/>
  </sheets>
  <definedNames>
    <definedName name="_xlnm.Print_Area" localSheetId="2">'4.4'!$A$1:$G$54</definedName>
    <definedName name="_xlnm.Print_Titles" localSheetId="1">'4.3 '!$A:$A,'4.3 '!$1:$5</definedName>
    <definedName name="_xlnm.Print_Titles" localSheetId="0">'New 4.2'!$1:$6</definedName>
  </definedNames>
  <calcPr calcId="191029"/>
</workbook>
</file>

<file path=xl/calcChain.xml><?xml version="1.0" encoding="utf-8"?>
<calcChain xmlns="http://schemas.openxmlformats.org/spreadsheetml/2006/main">
  <c r="F58" i="13" l="1"/>
  <c r="G9" i="14"/>
  <c r="G10" i="14"/>
  <c r="G11" i="14"/>
  <c r="G12" i="14"/>
  <c r="G13" i="14"/>
  <c r="G14" i="14"/>
  <c r="G15" i="14"/>
  <c r="G16" i="14"/>
  <c r="G18" i="14"/>
  <c r="G20" i="14"/>
  <c r="G22" i="14"/>
  <c r="G23" i="14"/>
  <c r="G24" i="14"/>
  <c r="G25" i="14"/>
  <c r="G27" i="14"/>
  <c r="G28" i="14"/>
  <c r="G29" i="14"/>
  <c r="G30" i="14"/>
  <c r="G34" i="14"/>
  <c r="G35" i="14"/>
  <c r="G36" i="14"/>
  <c r="G37" i="14"/>
  <c r="G39" i="14"/>
  <c r="G40" i="14"/>
  <c r="G41" i="14"/>
  <c r="G42" i="14"/>
  <c r="G43" i="14"/>
  <c r="G45" i="14"/>
  <c r="G46" i="14"/>
  <c r="G47" i="14"/>
  <c r="G48" i="14"/>
  <c r="G49" i="14"/>
  <c r="G50" i="14"/>
  <c r="G51" i="14"/>
  <c r="G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7" i="14"/>
  <c r="D52" i="14"/>
  <c r="D53" i="14" s="1"/>
  <c r="G53" i="14" s="1"/>
  <c r="C52" i="14"/>
  <c r="C53" i="14" s="1"/>
  <c r="G52" i="14" l="1"/>
  <c r="E52" i="14"/>
  <c r="E53" i="14"/>
  <c r="AN89" i="13"/>
  <c r="AL89" i="13"/>
  <c r="AI89" i="13"/>
  <c r="AH89" i="13"/>
  <c r="AG89" i="13"/>
  <c r="AF89" i="13"/>
  <c r="AE89" i="13"/>
  <c r="AD89" i="13"/>
  <c r="AC89" i="13"/>
  <c r="AB89" i="13"/>
  <c r="AA89" i="13"/>
  <c r="Z89" i="13"/>
  <c r="Y89" i="13"/>
  <c r="X89" i="13"/>
  <c r="W89" i="13"/>
  <c r="V89" i="13"/>
  <c r="AR89" i="13" s="1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B89" i="13"/>
  <c r="AS88" i="13"/>
  <c r="AR88" i="13"/>
  <c r="AQ88" i="13"/>
  <c r="AP88" i="13"/>
  <c r="AO88" i="13"/>
  <c r="AO89" i="13" s="1"/>
  <c r="AN88" i="13"/>
  <c r="AM88" i="13"/>
  <c r="AM89" i="13" s="1"/>
  <c r="AK88" i="13"/>
  <c r="AK89" i="13" s="1"/>
  <c r="AJ88" i="13"/>
  <c r="AJ89" i="13" s="1"/>
  <c r="AS87" i="13"/>
  <c r="AR87" i="13"/>
  <c r="AQ87" i="13"/>
  <c r="AP87" i="13"/>
  <c r="AS86" i="13"/>
  <c r="AR86" i="13"/>
  <c r="AQ86" i="13"/>
  <c r="AS85" i="13"/>
  <c r="AR85" i="13"/>
  <c r="AQ85" i="13"/>
  <c r="AS84" i="13"/>
  <c r="AR84" i="13"/>
  <c r="AQ84" i="13"/>
  <c r="AP84" i="13"/>
  <c r="AO84" i="13"/>
  <c r="AN84" i="13"/>
  <c r="AM84" i="13"/>
  <c r="AK84" i="13"/>
  <c r="AJ84" i="13"/>
  <c r="AL83" i="13"/>
  <c r="AI83" i="13"/>
  <c r="AH83" i="13"/>
  <c r="AG83" i="13"/>
  <c r="AF83" i="13"/>
  <c r="AE83" i="13"/>
  <c r="AD83" i="13"/>
  <c r="AC83" i="13"/>
  <c r="AB83" i="13"/>
  <c r="AA83" i="13"/>
  <c r="Z83" i="13"/>
  <c r="Y83" i="13"/>
  <c r="X83" i="13"/>
  <c r="W83" i="13"/>
  <c r="V83" i="13"/>
  <c r="U83" i="13"/>
  <c r="T83" i="13"/>
  <c r="S83" i="13"/>
  <c r="R83" i="13"/>
  <c r="AN83" i="13" s="1"/>
  <c r="Q83" i="13"/>
  <c r="P83" i="13"/>
  <c r="O83" i="13"/>
  <c r="N83" i="13"/>
  <c r="AJ83" i="13" s="1"/>
  <c r="M83" i="13"/>
  <c r="L83" i="13"/>
  <c r="K83" i="13"/>
  <c r="J83" i="13"/>
  <c r="AQ83" i="13" s="1"/>
  <c r="I83" i="13"/>
  <c r="H83" i="13"/>
  <c r="G83" i="13"/>
  <c r="F83" i="13"/>
  <c r="E83" i="13"/>
  <c r="D83" i="13"/>
  <c r="C83" i="13"/>
  <c r="B83" i="13"/>
  <c r="AS82" i="13"/>
  <c r="AR82" i="13"/>
  <c r="AQ82" i="13"/>
  <c r="AP82" i="13"/>
  <c r="AO82" i="13"/>
  <c r="AN82" i="13"/>
  <c r="AM82" i="13"/>
  <c r="AK82" i="13"/>
  <c r="AJ82" i="13"/>
  <c r="AS81" i="13"/>
  <c r="AR81" i="13"/>
  <c r="AQ81" i="13"/>
  <c r="AP81" i="13"/>
  <c r="AO81" i="13"/>
  <c r="AN81" i="13"/>
  <c r="AM81" i="13"/>
  <c r="AK81" i="13"/>
  <c r="AJ81" i="13"/>
  <c r="AS80" i="13"/>
  <c r="AR80" i="13"/>
  <c r="AQ80" i="13"/>
  <c r="AP80" i="13"/>
  <c r="AO80" i="13"/>
  <c r="AN80" i="13"/>
  <c r="AM80" i="13"/>
  <c r="AK80" i="13"/>
  <c r="AJ80" i="13"/>
  <c r="AL79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AR79" i="13" s="1"/>
  <c r="J79" i="13"/>
  <c r="I79" i="13"/>
  <c r="H79" i="13"/>
  <c r="G79" i="13"/>
  <c r="F79" i="13"/>
  <c r="E79" i="13"/>
  <c r="D79" i="13"/>
  <c r="C79" i="13"/>
  <c r="AJ79" i="13" s="1"/>
  <c r="B79" i="13"/>
  <c r="AS78" i="13"/>
  <c r="AR78" i="13"/>
  <c r="AQ78" i="13"/>
  <c r="AP78" i="13"/>
  <c r="AO78" i="13"/>
  <c r="AN78" i="13"/>
  <c r="AM78" i="13"/>
  <c r="AK78" i="13"/>
  <c r="AJ78" i="13"/>
  <c r="AI78" i="13"/>
  <c r="AS77" i="13"/>
  <c r="AR77" i="13"/>
  <c r="AQ77" i="13"/>
  <c r="AP77" i="13"/>
  <c r="AO77" i="13"/>
  <c r="AN77" i="13"/>
  <c r="AM77" i="13"/>
  <c r="AK77" i="13"/>
  <c r="AJ77" i="13"/>
  <c r="AI77" i="13"/>
  <c r="AS76" i="13"/>
  <c r="AR76" i="13"/>
  <c r="AQ76" i="13"/>
  <c r="AP76" i="13"/>
  <c r="AO76" i="13"/>
  <c r="AN76" i="13"/>
  <c r="AM76" i="13"/>
  <c r="AK76" i="13"/>
  <c r="AJ76" i="13"/>
  <c r="AI76" i="13"/>
  <c r="AS75" i="13"/>
  <c r="AR75" i="13"/>
  <c r="AQ75" i="13"/>
  <c r="AP75" i="13"/>
  <c r="AO75" i="13"/>
  <c r="AN75" i="13"/>
  <c r="AM75" i="13"/>
  <c r="AK75" i="13"/>
  <c r="AJ75" i="13"/>
  <c r="AO74" i="13"/>
  <c r="AL74" i="13"/>
  <c r="AH7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74" i="13"/>
  <c r="AS73" i="13"/>
  <c r="AR73" i="13"/>
  <c r="AQ73" i="13"/>
  <c r="AP73" i="13"/>
  <c r="AO73" i="13"/>
  <c r="AN73" i="13"/>
  <c r="AM73" i="13"/>
  <c r="AK73" i="13"/>
  <c r="AJ73" i="13"/>
  <c r="AI73" i="13"/>
  <c r="AS72" i="13"/>
  <c r="AR72" i="13"/>
  <c r="AQ72" i="13"/>
  <c r="AP72" i="13"/>
  <c r="AO72" i="13"/>
  <c r="AN72" i="13"/>
  <c r="AM72" i="13"/>
  <c r="AK72" i="13"/>
  <c r="AJ72" i="13"/>
  <c r="AI72" i="13"/>
  <c r="AS71" i="13"/>
  <c r="AR71" i="13"/>
  <c r="AQ71" i="13"/>
  <c r="AP71" i="13"/>
  <c r="AO71" i="13"/>
  <c r="AN71" i="13"/>
  <c r="AM71" i="13"/>
  <c r="AK71" i="13"/>
  <c r="AJ71" i="13"/>
  <c r="AI71" i="13"/>
  <c r="AI74" i="13" s="1"/>
  <c r="AS70" i="13"/>
  <c r="AR70" i="13"/>
  <c r="AQ70" i="13"/>
  <c r="AP70" i="13"/>
  <c r="AO70" i="13"/>
  <c r="AN70" i="13"/>
  <c r="AM70" i="13"/>
  <c r="AK70" i="13"/>
  <c r="AJ70" i="13"/>
  <c r="AL69" i="13"/>
  <c r="AH69" i="13"/>
  <c r="AG69" i="13"/>
  <c r="AF69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AQ69" i="13" s="1"/>
  <c r="I69" i="13"/>
  <c r="H69" i="13"/>
  <c r="G69" i="13"/>
  <c r="F69" i="13"/>
  <c r="E69" i="13"/>
  <c r="D69" i="13"/>
  <c r="C69" i="13"/>
  <c r="B69" i="13"/>
  <c r="AS68" i="13"/>
  <c r="AR68" i="13"/>
  <c r="AQ68" i="13"/>
  <c r="AP68" i="13"/>
  <c r="AO68" i="13"/>
  <c r="AN68" i="13"/>
  <c r="AM68" i="13"/>
  <c r="AK68" i="13"/>
  <c r="AJ68" i="13"/>
  <c r="AI68" i="13"/>
  <c r="AS67" i="13"/>
  <c r="AR67" i="13"/>
  <c r="AQ67" i="13"/>
  <c r="AP67" i="13"/>
  <c r="AO67" i="13"/>
  <c r="AN67" i="13"/>
  <c r="AM67" i="13"/>
  <c r="AK67" i="13"/>
  <c r="AJ67" i="13"/>
  <c r="AI67" i="13"/>
  <c r="AS66" i="13"/>
  <c r="AR66" i="13"/>
  <c r="AQ66" i="13"/>
  <c r="AP66" i="13"/>
  <c r="AO66" i="13"/>
  <c r="AN66" i="13"/>
  <c r="AM66" i="13"/>
  <c r="AK66" i="13"/>
  <c r="AJ66" i="13"/>
  <c r="AI66" i="13"/>
  <c r="AS65" i="13"/>
  <c r="AR65" i="13"/>
  <c r="AQ65" i="13"/>
  <c r="AP65" i="13"/>
  <c r="AO65" i="13"/>
  <c r="AN65" i="13"/>
  <c r="AM65" i="13"/>
  <c r="AK65" i="13"/>
  <c r="AJ65" i="13"/>
  <c r="AI65" i="13"/>
  <c r="AS64" i="13"/>
  <c r="AR64" i="13"/>
  <c r="AQ64" i="13"/>
  <c r="AP64" i="13"/>
  <c r="AO64" i="13"/>
  <c r="AN64" i="13"/>
  <c r="AM64" i="13"/>
  <c r="AK64" i="13"/>
  <c r="AJ64" i="13"/>
  <c r="AI64" i="13"/>
  <c r="AS63" i="13"/>
  <c r="AR63" i="13"/>
  <c r="AQ63" i="13"/>
  <c r="AP63" i="13"/>
  <c r="AO63" i="13"/>
  <c r="AN63" i="13"/>
  <c r="AM63" i="13"/>
  <c r="AK63" i="13"/>
  <c r="AJ63" i="13"/>
  <c r="AI63" i="13"/>
  <c r="AS62" i="13"/>
  <c r="AR62" i="13"/>
  <c r="AQ62" i="13"/>
  <c r="AP62" i="13"/>
  <c r="AO62" i="13"/>
  <c r="AN62" i="13"/>
  <c r="AM62" i="13"/>
  <c r="AK62" i="13"/>
  <c r="AJ62" i="13"/>
  <c r="AI62" i="13"/>
  <c r="AS61" i="13"/>
  <c r="AR61" i="13"/>
  <c r="AQ61" i="13"/>
  <c r="AP61" i="13"/>
  <c r="AO61" i="13"/>
  <c r="AN61" i="13"/>
  <c r="AM61" i="13"/>
  <c r="AK61" i="13"/>
  <c r="AJ61" i="13"/>
  <c r="AI61" i="13"/>
  <c r="AS60" i="13"/>
  <c r="AR60" i="13"/>
  <c r="AQ60" i="13"/>
  <c r="AP60" i="13"/>
  <c r="AO60" i="13"/>
  <c r="AN60" i="13"/>
  <c r="AM60" i="13"/>
  <c r="AK60" i="13"/>
  <c r="AJ60" i="13"/>
  <c r="AI60" i="13"/>
  <c r="AS59" i="13"/>
  <c r="AR59" i="13"/>
  <c r="AQ59" i="13"/>
  <c r="AP59" i="13"/>
  <c r="AO59" i="13"/>
  <c r="AN59" i="13"/>
  <c r="AM59" i="13"/>
  <c r="AK59" i="13"/>
  <c r="AJ59" i="13"/>
  <c r="AL58" i="13"/>
  <c r="AH58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AK58" i="13" s="1"/>
  <c r="N58" i="13"/>
  <c r="M58" i="13"/>
  <c r="L58" i="13"/>
  <c r="K58" i="13"/>
  <c r="J58" i="13"/>
  <c r="I58" i="13"/>
  <c r="H58" i="13"/>
  <c r="G58" i="13"/>
  <c r="AN58" i="13" s="1"/>
  <c r="E58" i="13"/>
  <c r="D58" i="13"/>
  <c r="C58" i="13"/>
  <c r="B58" i="13"/>
  <c r="AS57" i="13"/>
  <c r="AR57" i="13"/>
  <c r="AQ57" i="13"/>
  <c r="AP57" i="13"/>
  <c r="AO57" i="13"/>
  <c r="AN57" i="13"/>
  <c r="AM57" i="13"/>
  <c r="AK57" i="13"/>
  <c r="AJ57" i="13"/>
  <c r="AI57" i="13"/>
  <c r="AS56" i="13"/>
  <c r="AR56" i="13"/>
  <c r="AQ56" i="13"/>
  <c r="AP56" i="13"/>
  <c r="AO56" i="13"/>
  <c r="AN56" i="13"/>
  <c r="AM56" i="13"/>
  <c r="AK56" i="13"/>
  <c r="AJ56" i="13"/>
  <c r="AI56" i="13"/>
  <c r="AS55" i="13"/>
  <c r="AR55" i="13"/>
  <c r="AQ55" i="13"/>
  <c r="AP55" i="13"/>
  <c r="AO55" i="13"/>
  <c r="AN55" i="13"/>
  <c r="AM55" i="13"/>
  <c r="AK55" i="13"/>
  <c r="AJ55" i="13"/>
  <c r="AI55" i="13"/>
  <c r="AS54" i="13"/>
  <c r="AR54" i="13"/>
  <c r="AQ54" i="13"/>
  <c r="AP54" i="13"/>
  <c r="AO54" i="13"/>
  <c r="AN54" i="13"/>
  <c r="AM54" i="13"/>
  <c r="AK54" i="13"/>
  <c r="AJ54" i="13"/>
  <c r="AI54" i="13"/>
  <c r="AS53" i="13"/>
  <c r="AR53" i="13"/>
  <c r="AQ53" i="13"/>
  <c r="AP53" i="13"/>
  <c r="AO53" i="13"/>
  <c r="AN53" i="13"/>
  <c r="AM53" i="13"/>
  <c r="AK53" i="13"/>
  <c r="AJ53" i="13"/>
  <c r="AI53" i="13"/>
  <c r="AS52" i="13"/>
  <c r="AR52" i="13"/>
  <c r="AQ52" i="13"/>
  <c r="AP52" i="13"/>
  <c r="AO52" i="13"/>
  <c r="AN52" i="13"/>
  <c r="AM52" i="13"/>
  <c r="AK52" i="13"/>
  <c r="AJ52" i="13"/>
  <c r="AL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AP51" i="13" s="1"/>
  <c r="S51" i="13"/>
  <c r="R51" i="13"/>
  <c r="Q51" i="13"/>
  <c r="P51" i="13"/>
  <c r="O51" i="13"/>
  <c r="N51" i="13"/>
  <c r="M51" i="13"/>
  <c r="L51" i="13"/>
  <c r="AS51" i="13" s="1"/>
  <c r="K51" i="13"/>
  <c r="J51" i="13"/>
  <c r="H51" i="13"/>
  <c r="G51" i="13"/>
  <c r="AN51" i="13" s="1"/>
  <c r="F51" i="13"/>
  <c r="AM51" i="13" s="1"/>
  <c r="E51" i="13"/>
  <c r="D51" i="13"/>
  <c r="C51" i="13"/>
  <c r="AJ51" i="13" s="1"/>
  <c r="B51" i="13"/>
  <c r="AS50" i="13"/>
  <c r="AR50" i="13"/>
  <c r="AQ50" i="13"/>
  <c r="AP50" i="13"/>
  <c r="AO50" i="13"/>
  <c r="AN50" i="13"/>
  <c r="AM50" i="13"/>
  <c r="AK50" i="13"/>
  <c r="AJ50" i="13"/>
  <c r="AI50" i="13"/>
  <c r="AS49" i="13"/>
  <c r="AR49" i="13"/>
  <c r="AQ49" i="13"/>
  <c r="AP49" i="13"/>
  <c r="AO49" i="13"/>
  <c r="AN49" i="13"/>
  <c r="AM49" i="13"/>
  <c r="AK49" i="13"/>
  <c r="AJ49" i="13"/>
  <c r="AI49" i="13"/>
  <c r="AS48" i="13"/>
  <c r="AR48" i="13"/>
  <c r="AQ48" i="13"/>
  <c r="AP48" i="13"/>
  <c r="AO48" i="13"/>
  <c r="AN48" i="13"/>
  <c r="AM48" i="13"/>
  <c r="AK48" i="13"/>
  <c r="AJ48" i="13"/>
  <c r="AI48" i="13"/>
  <c r="AS47" i="13"/>
  <c r="AR47" i="13"/>
  <c r="AQ47" i="13"/>
  <c r="AP47" i="13"/>
  <c r="AO47" i="13"/>
  <c r="AN47" i="13"/>
  <c r="AM47" i="13"/>
  <c r="AK47" i="13"/>
  <c r="AJ47" i="13"/>
  <c r="AI47" i="13"/>
  <c r="AS46" i="13"/>
  <c r="AR46" i="13"/>
  <c r="AQ46" i="13"/>
  <c r="AP46" i="13"/>
  <c r="AO46" i="13"/>
  <c r="AN46" i="13"/>
  <c r="AM46" i="13"/>
  <c r="AK46" i="13"/>
  <c r="AJ46" i="13"/>
  <c r="AI46" i="13"/>
  <c r="AS45" i="13"/>
  <c r="AR45" i="13"/>
  <c r="AQ45" i="13"/>
  <c r="AP45" i="13"/>
  <c r="AO45" i="13"/>
  <c r="AN45" i="13"/>
  <c r="AM45" i="13"/>
  <c r="AK45" i="13"/>
  <c r="AJ45" i="13"/>
  <c r="AI45" i="13"/>
  <c r="AI51" i="13" s="1"/>
  <c r="AS44" i="13"/>
  <c r="AR44" i="13"/>
  <c r="AQ44" i="13"/>
  <c r="AP44" i="13"/>
  <c r="AO44" i="13"/>
  <c r="AN44" i="13"/>
  <c r="AM44" i="13"/>
  <c r="AK44" i="13"/>
  <c r="AJ44" i="13"/>
  <c r="AL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AR43" i="13" s="1"/>
  <c r="J43" i="13"/>
  <c r="I43" i="13"/>
  <c r="H43" i="13"/>
  <c r="G43" i="13"/>
  <c r="F43" i="13"/>
  <c r="AM43" i="13" s="1"/>
  <c r="E43" i="13"/>
  <c r="D43" i="13"/>
  <c r="C43" i="13"/>
  <c r="AJ43" i="13" s="1"/>
  <c r="B43" i="13"/>
  <c r="AS42" i="13"/>
  <c r="AR42" i="13"/>
  <c r="AQ42" i="13"/>
  <c r="AP42" i="13"/>
  <c r="AO42" i="13"/>
  <c r="AN42" i="13"/>
  <c r="AM42" i="13"/>
  <c r="AK42" i="13"/>
  <c r="AJ42" i="13"/>
  <c r="AS41" i="13"/>
  <c r="AR41" i="13"/>
  <c r="AQ41" i="13"/>
  <c r="AP41" i="13"/>
  <c r="AO41" i="13"/>
  <c r="AN41" i="13"/>
  <c r="AM41" i="13"/>
  <c r="AK41" i="13"/>
  <c r="AJ41" i="13"/>
  <c r="AS40" i="13"/>
  <c r="AR40" i="13"/>
  <c r="AQ40" i="13"/>
  <c r="AP40" i="13"/>
  <c r="AO40" i="13"/>
  <c r="AN40" i="13"/>
  <c r="AM40" i="13"/>
  <c r="AK40" i="13"/>
  <c r="AJ40" i="13"/>
  <c r="AS39" i="13"/>
  <c r="AR39" i="13"/>
  <c r="AQ39" i="13"/>
  <c r="AP39" i="13"/>
  <c r="AO39" i="13"/>
  <c r="AN39" i="13"/>
  <c r="AM39" i="13"/>
  <c r="AK39" i="13"/>
  <c r="AJ39" i="13"/>
  <c r="AL38" i="13"/>
  <c r="AI38" i="13"/>
  <c r="AH38" i="13"/>
  <c r="AG38" i="13"/>
  <c r="AF38" i="13"/>
  <c r="AE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AS38" i="13" s="1"/>
  <c r="K38" i="13"/>
  <c r="J38" i="13"/>
  <c r="I38" i="13"/>
  <c r="H38" i="13"/>
  <c r="G38" i="13"/>
  <c r="F38" i="13"/>
  <c r="E38" i="13"/>
  <c r="D38" i="13"/>
  <c r="AK38" i="13" s="1"/>
  <c r="C38" i="13"/>
  <c r="B38" i="13"/>
  <c r="AS37" i="13"/>
  <c r="AR37" i="13"/>
  <c r="AQ37" i="13"/>
  <c r="AP37" i="13"/>
  <c r="AO37" i="13"/>
  <c r="AN37" i="13"/>
  <c r="AM37" i="13"/>
  <c r="AK37" i="13"/>
  <c r="AJ37" i="13"/>
  <c r="AS36" i="13"/>
  <c r="AR36" i="13"/>
  <c r="AQ36" i="13"/>
  <c r="AP36" i="13"/>
  <c r="AO36" i="13"/>
  <c r="AN36" i="13"/>
  <c r="AM36" i="13"/>
  <c r="AK36" i="13"/>
  <c r="AJ36" i="13"/>
  <c r="AS35" i="13"/>
  <c r="AR35" i="13"/>
  <c r="AQ35" i="13"/>
  <c r="AP35" i="13"/>
  <c r="AO35" i="13"/>
  <c r="AN35" i="13"/>
  <c r="AM35" i="13"/>
  <c r="AK35" i="13"/>
  <c r="AJ35" i="13"/>
  <c r="AS34" i="13"/>
  <c r="AR34" i="13"/>
  <c r="AQ34" i="13"/>
  <c r="AP34" i="13"/>
  <c r="AO34" i="13"/>
  <c r="AN34" i="13"/>
  <c r="AM34" i="13"/>
  <c r="AK34" i="13"/>
  <c r="AJ34" i="13"/>
  <c r="AL33" i="13"/>
  <c r="AH33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AM33" i="13" s="1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S32" i="13"/>
  <c r="AR32" i="13"/>
  <c r="AQ32" i="13"/>
  <c r="AP32" i="13"/>
  <c r="AO32" i="13"/>
  <c r="AN32" i="13"/>
  <c r="AM32" i="13"/>
  <c r="AK32" i="13"/>
  <c r="AJ32" i="13"/>
  <c r="AI32" i="13"/>
  <c r="AS31" i="13"/>
  <c r="AR31" i="13"/>
  <c r="AQ31" i="13"/>
  <c r="AP31" i="13"/>
  <c r="AO31" i="13"/>
  <c r="AN31" i="13"/>
  <c r="AM31" i="13"/>
  <c r="AK31" i="13"/>
  <c r="AJ31" i="13"/>
  <c r="AI31" i="13"/>
  <c r="AS30" i="13"/>
  <c r="AR30" i="13"/>
  <c r="AQ30" i="13"/>
  <c r="AP30" i="13"/>
  <c r="AO30" i="13"/>
  <c r="AN30" i="13"/>
  <c r="AM30" i="13"/>
  <c r="AK30" i="13"/>
  <c r="AJ30" i="13"/>
  <c r="AI30" i="13"/>
  <c r="AS29" i="13"/>
  <c r="AR29" i="13"/>
  <c r="AQ29" i="13"/>
  <c r="AP29" i="13"/>
  <c r="AO29" i="13"/>
  <c r="AN29" i="13"/>
  <c r="AM29" i="13"/>
  <c r="AK29" i="13"/>
  <c r="AJ29" i="13"/>
  <c r="AI29" i="13"/>
  <c r="AS28" i="13"/>
  <c r="AR28" i="13"/>
  <c r="AQ28" i="13"/>
  <c r="AP28" i="13"/>
  <c r="AO28" i="13"/>
  <c r="AN28" i="13"/>
  <c r="AM28" i="13"/>
  <c r="AK28" i="13"/>
  <c r="AJ28" i="13"/>
  <c r="AI28" i="13"/>
  <c r="AS27" i="13"/>
  <c r="AR27" i="13"/>
  <c r="AQ27" i="13"/>
  <c r="AP27" i="13"/>
  <c r="AO27" i="13"/>
  <c r="AN27" i="13"/>
  <c r="AM27" i="13"/>
  <c r="AK27" i="13"/>
  <c r="AJ27" i="13"/>
  <c r="AI27" i="13"/>
  <c r="AS26" i="13"/>
  <c r="AR26" i="13"/>
  <c r="AQ26" i="13"/>
  <c r="AP26" i="13"/>
  <c r="AO26" i="13"/>
  <c r="AN26" i="13"/>
  <c r="AM26" i="13"/>
  <c r="AK26" i="13"/>
  <c r="AJ26" i="13"/>
  <c r="AI26" i="13"/>
  <c r="AS25" i="13"/>
  <c r="AR25" i="13"/>
  <c r="AQ25" i="13"/>
  <c r="AP25" i="13"/>
  <c r="AO25" i="13"/>
  <c r="AN25" i="13"/>
  <c r="AM25" i="13"/>
  <c r="AK25" i="13"/>
  <c r="AJ25" i="13"/>
  <c r="AI25" i="13"/>
  <c r="AS24" i="13"/>
  <c r="AR24" i="13"/>
  <c r="AQ24" i="13"/>
  <c r="AP24" i="13"/>
  <c r="AO24" i="13"/>
  <c r="AN24" i="13"/>
  <c r="AM24" i="13"/>
  <c r="AK24" i="13"/>
  <c r="AJ24" i="13"/>
  <c r="AI24" i="13"/>
  <c r="AS23" i="13"/>
  <c r="AR23" i="13"/>
  <c r="AQ23" i="13"/>
  <c r="AP23" i="13"/>
  <c r="AO23" i="13"/>
  <c r="AN23" i="13"/>
  <c r="AM23" i="13"/>
  <c r="AK23" i="13"/>
  <c r="AJ23" i="13"/>
  <c r="AI23" i="13"/>
  <c r="AS22" i="13"/>
  <c r="AR22" i="13"/>
  <c r="AQ22" i="13"/>
  <c r="AP22" i="13"/>
  <c r="AO22" i="13"/>
  <c r="AN22" i="13"/>
  <c r="AM22" i="13"/>
  <c r="AK22" i="13"/>
  <c r="AJ22" i="13"/>
  <c r="AI22" i="13"/>
  <c r="AS21" i="13"/>
  <c r="AR21" i="13"/>
  <c r="AQ21" i="13"/>
  <c r="AP21" i="13"/>
  <c r="AO21" i="13"/>
  <c r="AN21" i="13"/>
  <c r="AM21" i="13"/>
  <c r="AK21" i="13"/>
  <c r="AJ21" i="13"/>
  <c r="AI21" i="13"/>
  <c r="AS20" i="13"/>
  <c r="AR20" i="13"/>
  <c r="AQ20" i="13"/>
  <c r="AP20" i="13"/>
  <c r="AO20" i="13"/>
  <c r="AN20" i="13"/>
  <c r="AM20" i="13"/>
  <c r="AK20" i="13"/>
  <c r="AJ20" i="13"/>
  <c r="AI20" i="13"/>
  <c r="AS19" i="13"/>
  <c r="AR19" i="13"/>
  <c r="AQ19" i="13"/>
  <c r="AP19" i="13"/>
  <c r="AO19" i="13"/>
  <c r="AN19" i="13"/>
  <c r="AM19" i="13"/>
  <c r="AK19" i="13"/>
  <c r="AJ19" i="13"/>
  <c r="AI19" i="13"/>
  <c r="AS18" i="13"/>
  <c r="AR18" i="13"/>
  <c r="AQ18" i="13"/>
  <c r="AP18" i="13"/>
  <c r="AO18" i="13"/>
  <c r="AN18" i="13"/>
  <c r="AM18" i="13"/>
  <c r="AK18" i="13"/>
  <c r="AJ18" i="13"/>
  <c r="AL17" i="13"/>
  <c r="AH17" i="13"/>
  <c r="AS17" i="13" s="1"/>
  <c r="AG17" i="13"/>
  <c r="AF17" i="13"/>
  <c r="AE17" i="13"/>
  <c r="AD17" i="13"/>
  <c r="AC17" i="13"/>
  <c r="AB17" i="13"/>
  <c r="AA17" i="13"/>
  <c r="Z17" i="13"/>
  <c r="AK17" i="13" s="1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AQ17" i="13" s="1"/>
  <c r="I17" i="13"/>
  <c r="AP17" i="13" s="1"/>
  <c r="H17" i="13"/>
  <c r="G17" i="13"/>
  <c r="F17" i="13"/>
  <c r="E17" i="13"/>
  <c r="D17" i="13"/>
  <c r="C17" i="13"/>
  <c r="B17" i="13"/>
  <c r="AS16" i="13"/>
  <c r="AR16" i="13"/>
  <c r="AQ16" i="13"/>
  <c r="AP16" i="13"/>
  <c r="AO16" i="13"/>
  <c r="AN16" i="13"/>
  <c r="AM16" i="13"/>
  <c r="AK16" i="13"/>
  <c r="AJ16" i="13"/>
  <c r="AI16" i="13"/>
  <c r="AS15" i="13"/>
  <c r="AR15" i="13"/>
  <c r="AQ15" i="13"/>
  <c r="AP15" i="13"/>
  <c r="AO15" i="13"/>
  <c r="AN15" i="13"/>
  <c r="AM15" i="13"/>
  <c r="AK15" i="13"/>
  <c r="AJ15" i="13"/>
  <c r="AI15" i="13"/>
  <c r="AI17" i="13" s="1"/>
  <c r="AS14" i="13"/>
  <c r="AR14" i="13"/>
  <c r="AQ14" i="13"/>
  <c r="AP14" i="13"/>
  <c r="AO14" i="13"/>
  <c r="AN14" i="13"/>
  <c r="AM14" i="13"/>
  <c r="AK14" i="13"/>
  <c r="AJ14" i="13"/>
  <c r="AH13" i="13"/>
  <c r="AG13" i="13"/>
  <c r="AF13" i="13"/>
  <c r="AE13" i="13"/>
  <c r="AD13" i="13"/>
  <c r="AC13" i="13"/>
  <c r="AB13" i="13"/>
  <c r="AB90" i="13" s="1"/>
  <c r="AA13" i="13"/>
  <c r="Z13" i="13"/>
  <c r="Y13" i="13"/>
  <c r="X13" i="13"/>
  <c r="W13" i="13"/>
  <c r="V13" i="13"/>
  <c r="U13" i="13"/>
  <c r="T13" i="13"/>
  <c r="T90" i="13" s="1"/>
  <c r="S13" i="13"/>
  <c r="R13" i="13"/>
  <c r="Q13" i="13"/>
  <c r="P13" i="13"/>
  <c r="O13" i="13"/>
  <c r="N13" i="13"/>
  <c r="M13" i="13"/>
  <c r="L13" i="13"/>
  <c r="L90" i="13" s="1"/>
  <c r="K13" i="13"/>
  <c r="J13" i="13"/>
  <c r="I13" i="13"/>
  <c r="H13" i="13"/>
  <c r="AO13" i="13" s="1"/>
  <c r="G13" i="13"/>
  <c r="F13" i="13"/>
  <c r="E13" i="13"/>
  <c r="D13" i="13"/>
  <c r="D90" i="13" s="1"/>
  <c r="C13" i="13"/>
  <c r="B13" i="13"/>
  <c r="AS12" i="13"/>
  <c r="AR12" i="13"/>
  <c r="AQ12" i="13"/>
  <c r="AP12" i="13"/>
  <c r="AO12" i="13"/>
  <c r="AN12" i="13"/>
  <c r="AM12" i="13"/>
  <c r="AL12" i="13"/>
  <c r="AK12" i="13"/>
  <c r="AJ12" i="13"/>
  <c r="AI12" i="13"/>
  <c r="AS11" i="13"/>
  <c r="AR11" i="13"/>
  <c r="AQ11" i="13"/>
  <c r="AP11" i="13"/>
  <c r="AO11" i="13"/>
  <c r="AN11" i="13"/>
  <c r="AM11" i="13"/>
  <c r="AL11" i="13"/>
  <c r="AK11" i="13"/>
  <c r="AJ11" i="13"/>
  <c r="AI11" i="13"/>
  <c r="AS10" i="13"/>
  <c r="AR10" i="13"/>
  <c r="AQ10" i="13"/>
  <c r="AP10" i="13"/>
  <c r="AO10" i="13"/>
  <c r="AN10" i="13"/>
  <c r="AM10" i="13"/>
  <c r="AL10" i="13"/>
  <c r="AK10" i="13"/>
  <c r="AJ10" i="13"/>
  <c r="AI10" i="13"/>
  <c r="AS9" i="13"/>
  <c r="AR9" i="13"/>
  <c r="AQ9" i="13"/>
  <c r="AP9" i="13"/>
  <c r="AO9" i="13"/>
  <c r="AN9" i="13"/>
  <c r="AM9" i="13"/>
  <c r="AL9" i="13"/>
  <c r="AK9" i="13"/>
  <c r="AJ9" i="13"/>
  <c r="AI9" i="13"/>
  <c r="AS8" i="13"/>
  <c r="AR8" i="13"/>
  <c r="AQ8" i="13"/>
  <c r="AP8" i="13"/>
  <c r="AO8" i="13"/>
  <c r="AN8" i="13"/>
  <c r="AM8" i="13"/>
  <c r="AL8" i="13"/>
  <c r="AK8" i="13"/>
  <c r="AJ8" i="13"/>
  <c r="AI8" i="13"/>
  <c r="AS7" i="13"/>
  <c r="AR7" i="13"/>
  <c r="AQ7" i="13"/>
  <c r="AP7" i="13"/>
  <c r="AO7" i="13"/>
  <c r="AN7" i="13"/>
  <c r="AM7" i="13"/>
  <c r="AL7" i="13"/>
  <c r="AK7" i="13"/>
  <c r="AJ7" i="13"/>
  <c r="AI7" i="13"/>
  <c r="G37" i="19"/>
  <c r="U36" i="19"/>
  <c r="T36" i="19"/>
  <c r="S36" i="19"/>
  <c r="R36" i="19"/>
  <c r="Q36" i="19"/>
  <c r="P36" i="19"/>
  <c r="O36" i="19"/>
  <c r="N36" i="19"/>
  <c r="N37" i="19" s="1"/>
  <c r="M36" i="19"/>
  <c r="L36" i="19"/>
  <c r="K36" i="19"/>
  <c r="J36" i="19"/>
  <c r="I36" i="19"/>
  <c r="I37" i="19" s="1"/>
  <c r="H36" i="19"/>
  <c r="G36" i="19"/>
  <c r="F36" i="19"/>
  <c r="E36" i="19"/>
  <c r="D36" i="19"/>
  <c r="C36" i="19"/>
  <c r="B36" i="19"/>
  <c r="V11" i="19"/>
  <c r="U11" i="19"/>
  <c r="U37" i="19" s="1"/>
  <c r="T11" i="19"/>
  <c r="S11" i="19"/>
  <c r="S37" i="19" s="1"/>
  <c r="R11" i="19"/>
  <c r="Q11" i="19"/>
  <c r="Q37" i="19" s="1"/>
  <c r="P11" i="19"/>
  <c r="O11" i="19"/>
  <c r="O37" i="19" s="1"/>
  <c r="M11" i="19"/>
  <c r="M37" i="19" s="1"/>
  <c r="L11" i="19"/>
  <c r="L37" i="19" s="1"/>
  <c r="K11" i="19"/>
  <c r="K37" i="19" s="1"/>
  <c r="J11" i="19"/>
  <c r="J37" i="19" s="1"/>
  <c r="H11" i="19"/>
  <c r="F11" i="19"/>
  <c r="E11" i="19"/>
  <c r="E37" i="19" s="1"/>
  <c r="D11" i="19"/>
  <c r="D37" i="19" s="1"/>
  <c r="C11" i="19"/>
  <c r="C37" i="19" s="1"/>
  <c r="B11" i="19"/>
  <c r="P37" i="19" l="1"/>
  <c r="B37" i="19"/>
  <c r="F37" i="19"/>
  <c r="H37" i="19"/>
  <c r="R37" i="19"/>
  <c r="T37" i="19"/>
  <c r="AP13" i="13"/>
  <c r="AK33" i="13"/>
  <c r="AS33" i="13"/>
  <c r="AO43" i="13"/>
  <c r="AS58" i="13"/>
  <c r="AM74" i="13"/>
  <c r="AI79" i="13"/>
  <c r="AK79" i="13"/>
  <c r="AS79" i="13"/>
  <c r="AQ13" i="13"/>
  <c r="AH90" i="13"/>
  <c r="AQ33" i="13"/>
  <c r="AN38" i="13"/>
  <c r="AP43" i="13"/>
  <c r="AQ58" i="13"/>
  <c r="AI69" i="13"/>
  <c r="AK74" i="13"/>
  <c r="AS74" i="13"/>
  <c r="AO83" i="13"/>
  <c r="B90" i="13"/>
  <c r="R90" i="13"/>
  <c r="Z90" i="13"/>
  <c r="S90" i="13"/>
  <c r="AA90" i="13"/>
  <c r="AO38" i="13"/>
  <c r="AQ43" i="13"/>
  <c r="AN43" i="13"/>
  <c r="AR51" i="13"/>
  <c r="AM58" i="13"/>
  <c r="AP69" i="13"/>
  <c r="AM79" i="13"/>
  <c r="AP83" i="13"/>
  <c r="AL13" i="13"/>
  <c r="AL90" i="13" s="1"/>
  <c r="AN17" i="13"/>
  <c r="AO33" i="13"/>
  <c r="AI58" i="13"/>
  <c r="AJ69" i="13"/>
  <c r="AR69" i="13"/>
  <c r="AO79" i="13"/>
  <c r="AR83" i="13"/>
  <c r="AM17" i="13"/>
  <c r="F90" i="13"/>
  <c r="AM90" i="13" s="1"/>
  <c r="N90" i="13"/>
  <c r="V90" i="13"/>
  <c r="AD90" i="13"/>
  <c r="AP33" i="13"/>
  <c r="AJ38" i="13"/>
  <c r="AP58" i="13"/>
  <c r="AJ74" i="13"/>
  <c r="AR74" i="13"/>
  <c r="AE90" i="13"/>
  <c r="AJ13" i="13"/>
  <c r="AR13" i="13"/>
  <c r="AM13" i="13"/>
  <c r="AJ17" i="13"/>
  <c r="AR17" i="13"/>
  <c r="AP38" i="13"/>
  <c r="AO51" i="13"/>
  <c r="AN69" i="13"/>
  <c r="AJ33" i="13"/>
  <c r="AR33" i="13"/>
  <c r="AQ38" i="13"/>
  <c r="AK43" i="13"/>
  <c r="AS43" i="13"/>
  <c r="AQ51" i="13"/>
  <c r="AJ58" i="13"/>
  <c r="AJ90" i="13" s="1"/>
  <c r="AR58" i="13"/>
  <c r="AN74" i="13"/>
  <c r="AK83" i="13"/>
  <c r="AS83" i="13"/>
  <c r="AQ89" i="13"/>
  <c r="M90" i="13"/>
  <c r="U90" i="13"/>
  <c r="AC90" i="13"/>
  <c r="AR38" i="13"/>
  <c r="AK69" i="13"/>
  <c r="AS69" i="13"/>
  <c r="AQ79" i="13"/>
  <c r="AP74" i="13"/>
  <c r="AM83" i="13"/>
  <c r="AS89" i="13"/>
  <c r="G90" i="13"/>
  <c r="AN90" i="13" s="1"/>
  <c r="AK13" i="13"/>
  <c r="AS13" i="13"/>
  <c r="AI33" i="13"/>
  <c r="AK51" i="13"/>
  <c r="AM69" i="13"/>
  <c r="AQ74" i="13"/>
  <c r="AN79" i="13"/>
  <c r="AP89" i="13"/>
  <c r="AI13" i="13"/>
  <c r="H90" i="13"/>
  <c r="AO90" i="13" s="1"/>
  <c r="P90" i="13"/>
  <c r="X90" i="13"/>
  <c r="AF90" i="13"/>
  <c r="AO17" i="13"/>
  <c r="AN33" i="13"/>
  <c r="AM38" i="13"/>
  <c r="Q90" i="13"/>
  <c r="Y90" i="13"/>
  <c r="AG90" i="13"/>
  <c r="AO58" i="13"/>
  <c r="AO69" i="13"/>
  <c r="AP79" i="13"/>
  <c r="AN13" i="13"/>
  <c r="W90" i="13"/>
  <c r="AS90" i="13" s="1"/>
  <c r="I90" i="13"/>
  <c r="AP90" i="13" s="1"/>
  <c r="J90" i="13"/>
  <c r="AQ90" i="13" s="1"/>
  <c r="C90" i="13"/>
  <c r="K90" i="13"/>
  <c r="O90" i="13"/>
  <c r="E90" i="13"/>
  <c r="AR90" i="13" l="1"/>
  <c r="AI90" i="13"/>
  <c r="AK90" i="13"/>
  <c r="K39" i="16" l="1"/>
  <c r="J39" i="16"/>
  <c r="I39" i="16"/>
  <c r="H39" i="16"/>
  <c r="G39" i="16"/>
  <c r="F39" i="16"/>
  <c r="E39" i="16"/>
  <c r="D39" i="16"/>
  <c r="C39" i="16"/>
</calcChain>
</file>

<file path=xl/sharedStrings.xml><?xml version="1.0" encoding="utf-8"?>
<sst xmlns="http://schemas.openxmlformats.org/spreadsheetml/2006/main" count="432" uniqueCount="389">
  <si>
    <t>Puducherry</t>
  </si>
  <si>
    <t>Andhra Pradesh</t>
  </si>
  <si>
    <t>Total</t>
  </si>
  <si>
    <t xml:space="preserve">Total </t>
  </si>
  <si>
    <t>Gujarat</t>
  </si>
  <si>
    <t>Karnataka</t>
  </si>
  <si>
    <t>Kerala</t>
  </si>
  <si>
    <t>Odisha</t>
  </si>
  <si>
    <t>Tamil Nadu</t>
  </si>
  <si>
    <t>West Bengal</t>
  </si>
  <si>
    <t>Sl. No.</t>
  </si>
  <si>
    <t>Very Dense Mangrove</t>
  </si>
  <si>
    <t>Moderately Dense Mangrove</t>
  </si>
  <si>
    <t>Open Mangrove</t>
  </si>
  <si>
    <t>Kingdom</t>
  </si>
  <si>
    <t>Phylum</t>
  </si>
  <si>
    <t>Number of Species</t>
  </si>
  <si>
    <t>India</t>
  </si>
  <si>
    <t xml:space="preserve">% </t>
  </si>
  <si>
    <t>Indian Mangrove Ecosystem</t>
  </si>
  <si>
    <t>%</t>
  </si>
  <si>
    <t>Animalia</t>
  </si>
  <si>
    <t>Phylum PORIFERA</t>
  </si>
  <si>
    <t>Phylum CNIDARIA</t>
  </si>
  <si>
    <t>Phylum CTENOPHORA</t>
  </si>
  <si>
    <t>Phylum PLATYHELMINTHES</t>
  </si>
  <si>
    <t>Phylum ROTIFERA</t>
  </si>
  <si>
    <t>Phylum GASTROTRICHA</t>
  </si>
  <si>
    <t>Phylum KINORHYNCHA</t>
  </si>
  <si>
    <t>Phylum NEMATODA</t>
  </si>
  <si>
    <t>Phylum ACANTHOCPHALA</t>
  </si>
  <si>
    <t>Phylum SIPUNCULA</t>
  </si>
  <si>
    <t>Phylum ECHIURA</t>
  </si>
  <si>
    <t>Phylum ANNELIDA</t>
  </si>
  <si>
    <t>Phylum ONYCHOPHORA</t>
  </si>
  <si>
    <t>Phylum ARTHROPODA</t>
  </si>
  <si>
    <t>Subphylum CHELICERATA</t>
  </si>
  <si>
    <t>Class ARACHNIDA</t>
  </si>
  <si>
    <t>Class PYCNOGONIDA</t>
  </si>
  <si>
    <t>Subphylum CRUSTACEA</t>
  </si>
  <si>
    <t>Subphylum HEXAPODA</t>
  </si>
  <si>
    <t>Subphylum MYRIAPODA</t>
  </si>
  <si>
    <t>Class CHILOPODA</t>
  </si>
  <si>
    <t>Class DIPLOPODA</t>
  </si>
  <si>
    <t>Class SYMPHYLA</t>
  </si>
  <si>
    <t>Phylum PHORONIDA</t>
  </si>
  <si>
    <t>Phylum ENTOPROCTA</t>
  </si>
  <si>
    <t>Phylum CHAETOGNATHA</t>
  </si>
  <si>
    <t>Phylum TARDIGRADA</t>
  </si>
  <si>
    <t>Phylum MOLLUSCA</t>
  </si>
  <si>
    <t>Phylum NEMERTEA</t>
  </si>
  <si>
    <t>Phylum ECHINODERMATA</t>
  </si>
  <si>
    <t>Phylum HEMICHORDATA</t>
  </si>
  <si>
    <t>Phylum CHORDATA</t>
  </si>
  <si>
    <t>Subphylum CEPHALOCHORDATA</t>
  </si>
  <si>
    <t>Subphylum UROCHORDATA</t>
  </si>
  <si>
    <t>Class PISCES</t>
  </si>
  <si>
    <t>Class AMPHIBIA</t>
  </si>
  <si>
    <t>Class REPTILIA</t>
  </si>
  <si>
    <t>Class AVES</t>
  </si>
  <si>
    <t>Class MAMMALIA</t>
  </si>
  <si>
    <t>Total (Animalia)</t>
  </si>
  <si>
    <t>Grand Total (Protista+Animalia)</t>
  </si>
  <si>
    <t>Orders</t>
  </si>
  <si>
    <t>No. of Families</t>
  </si>
  <si>
    <t>No. of Species</t>
  </si>
  <si>
    <t>ORECTOLOBIFORMS</t>
  </si>
  <si>
    <t>CARCHARHINIFORMES</t>
  </si>
  <si>
    <t>TORPEDINIFORMES</t>
  </si>
  <si>
    <t>RHINOPRISTIFORMES</t>
  </si>
  <si>
    <t>MYLIOBATIFORMES</t>
  </si>
  <si>
    <t>OSTEOGLOSSIFORMES</t>
  </si>
  <si>
    <t>ELOPIFORMES</t>
  </si>
  <si>
    <t>ALBULIFORMES</t>
  </si>
  <si>
    <t>ANGUILLIFORMES</t>
  </si>
  <si>
    <t>CLUPEIFORMES</t>
  </si>
  <si>
    <t>CYPRINIFORMES</t>
  </si>
  <si>
    <t>SILURIFORMES</t>
  </si>
  <si>
    <t>GADIFORMES</t>
  </si>
  <si>
    <t>BATRACHOIDIFORMES</t>
  </si>
  <si>
    <t>SCOMBRIFORMES</t>
  </si>
  <si>
    <t>SYNGNATHIFORMES</t>
  </si>
  <si>
    <t>KURTIFORMES</t>
  </si>
  <si>
    <t>GOBIIFORMES</t>
  </si>
  <si>
    <t>SYNBRANCHIFORMES</t>
  </si>
  <si>
    <t>ANABANTIFORMES</t>
  </si>
  <si>
    <t>CICHLIFORMES</t>
  </si>
  <si>
    <t>ATHERINIFORMES</t>
  </si>
  <si>
    <t>CYPRINODONTIFORMES</t>
  </si>
  <si>
    <t>BELONIFORMES</t>
  </si>
  <si>
    <t>MUGILIFORMES</t>
  </si>
  <si>
    <t>BLENIIFORMES</t>
  </si>
  <si>
    <t>SCORPAENIFORMES</t>
  </si>
  <si>
    <t>ACROPOMATIFORMES</t>
  </si>
  <si>
    <t>PERCIFORMES</t>
  </si>
  <si>
    <t>PLEURONECTIFORMES</t>
  </si>
  <si>
    <t>TETRAODONTIFORMES</t>
  </si>
  <si>
    <t>TOTAL</t>
  </si>
  <si>
    <t>Crtically Endangered (CR)</t>
  </si>
  <si>
    <t>Endangered (EN)</t>
  </si>
  <si>
    <t>Vulnerable (VU)</t>
  </si>
  <si>
    <t>Near Threatened (NT)</t>
  </si>
  <si>
    <t>Least Concerned (LC)</t>
  </si>
  <si>
    <t>Data deficient (DD)</t>
  </si>
  <si>
    <t>Not Evaluated (NE)</t>
  </si>
  <si>
    <t>All India</t>
  </si>
  <si>
    <t>Maarashtra</t>
  </si>
  <si>
    <t>Kingdom PROTOZOA (PROTISTA)</t>
  </si>
  <si>
    <t>Kingdom ANIMALIA</t>
  </si>
  <si>
    <t>Cnidaria</t>
  </si>
  <si>
    <t>Nematoda (Free-living)</t>
  </si>
  <si>
    <t>Annelida</t>
  </si>
  <si>
    <t>Arthropoda</t>
  </si>
  <si>
    <t>Crustacea</t>
  </si>
  <si>
    <t>Hexapoda</t>
  </si>
  <si>
    <t>Mollusca</t>
  </si>
  <si>
    <t>Echinodermata</t>
  </si>
  <si>
    <t>Chordata</t>
  </si>
  <si>
    <t>East Godavari</t>
  </si>
  <si>
    <t>Guntur</t>
  </si>
  <si>
    <t>Krishna</t>
  </si>
  <si>
    <t>Prakasham</t>
  </si>
  <si>
    <t>West Godavari</t>
  </si>
  <si>
    <t>North Goa</t>
  </si>
  <si>
    <t>South Goa</t>
  </si>
  <si>
    <t>Ahmedabad</t>
  </si>
  <si>
    <t>Amreli</t>
  </si>
  <si>
    <t>Anand</t>
  </si>
  <si>
    <t>Bharuch</t>
  </si>
  <si>
    <t>Bhavnagar</t>
  </si>
  <si>
    <t>Jamnagar</t>
  </si>
  <si>
    <t>Junagarh</t>
  </si>
  <si>
    <t>Kuchchh</t>
  </si>
  <si>
    <t>Navsari</t>
  </si>
  <si>
    <t>Rajkot</t>
  </si>
  <si>
    <t>Surat</t>
  </si>
  <si>
    <t>Vadodara</t>
  </si>
  <si>
    <t>Valsad</t>
  </si>
  <si>
    <t>Dakshin Kannada</t>
  </si>
  <si>
    <t>Uttar Kannada</t>
  </si>
  <si>
    <t>Udupi</t>
  </si>
  <si>
    <t>Kannur</t>
  </si>
  <si>
    <t>Kasaragod</t>
  </si>
  <si>
    <t>Mumbai City</t>
  </si>
  <si>
    <t>Raigarh</t>
  </si>
  <si>
    <t>Ratnagiri</t>
  </si>
  <si>
    <t>Sindhudurg</t>
  </si>
  <si>
    <t>Thane</t>
  </si>
  <si>
    <t>Baleshwar</t>
  </si>
  <si>
    <t>Bhadrak</t>
  </si>
  <si>
    <t>Jagatsinghpur</t>
  </si>
  <si>
    <t>Kendrapara</t>
  </si>
  <si>
    <t>Puri</t>
  </si>
  <si>
    <t>Cuddalore</t>
  </si>
  <si>
    <t>Nagapattinam</t>
  </si>
  <si>
    <t>Pudukkottai</t>
  </si>
  <si>
    <t>Ramanathapuram</t>
  </si>
  <si>
    <t>Thanjavur</t>
  </si>
  <si>
    <t>Thiruvallur</t>
  </si>
  <si>
    <t>Thiruvarur</t>
  </si>
  <si>
    <t>Thoothukkudi</t>
  </si>
  <si>
    <t>Purba Medinipur</t>
  </si>
  <si>
    <t>North 24 Parganas</t>
  </si>
  <si>
    <t>South 24 Parganas</t>
  </si>
  <si>
    <t>Andaman &amp; Nicobar Islands</t>
  </si>
  <si>
    <t>North Andaman</t>
  </si>
  <si>
    <t>South Andaman</t>
  </si>
  <si>
    <t>Nicobar</t>
  </si>
  <si>
    <t>Daman</t>
  </si>
  <si>
    <t>Diu</t>
  </si>
  <si>
    <t>Yanam</t>
  </si>
  <si>
    <t>Source: Faunal Diversity of Mangrove Ecosystem in India, ZSI, 2019</t>
  </si>
  <si>
    <t>Taxonomic group</t>
  </si>
  <si>
    <t>Major estuaries of India</t>
  </si>
  <si>
    <t>FLORAL GROUPS</t>
  </si>
  <si>
    <t>Mangroves</t>
  </si>
  <si>
    <t>Other Flora</t>
  </si>
  <si>
    <t>Subtotal</t>
  </si>
  <si>
    <t>FAUNAL GROUPS</t>
  </si>
  <si>
    <t>Protozoa</t>
  </si>
  <si>
    <t>Foraminifera</t>
  </si>
  <si>
    <t>Porifera</t>
  </si>
  <si>
    <t>Ctenophora</t>
  </si>
  <si>
    <t>Rotifera</t>
  </si>
  <si>
    <t>Nematoda</t>
  </si>
  <si>
    <t>Acanthocephala</t>
  </si>
  <si>
    <t>Sipuncula</t>
  </si>
  <si>
    <t>Anthropoda</t>
  </si>
  <si>
    <t>Bryozoa</t>
  </si>
  <si>
    <t>Brachiopoda</t>
  </si>
  <si>
    <t>Chaetognatha</t>
  </si>
  <si>
    <t>Hemichordata</t>
  </si>
  <si>
    <t>Urochordata</t>
  </si>
  <si>
    <t>Class Pisces</t>
  </si>
  <si>
    <t>Class Amphibia</t>
  </si>
  <si>
    <t>Class Reptilia</t>
  </si>
  <si>
    <t>Class Aves</t>
  </si>
  <si>
    <t>Class Mammalia</t>
  </si>
  <si>
    <t>[1. Hoogly-Matla Estuary; 2. Subarnarekha esuary; 3. Brahmani-Baitarani estuarine complex; 4. Mahanadi Estuary; 5. Rushikulya Estuary; 6. Bahuda Esuary; 7. Vamsadhara Esuary; 8. Nagavali Estuary; 9. Godavari Estuary; 10. Krishan Estuary; 11. Pennar Estuary; 12. Ennore Estuary; 13. Adyar Estuary; 14. Vellar Estuary; 15. Cauvery Estuary Estuary; 16. Cochin Estuary; 17. Zuari Estuary; 18. Mandovi Estuary; 19. Tapi Estuary and 20. Narmada Estuary</t>
  </si>
  <si>
    <r>
      <t xml:space="preserve">Source: Kaliash Chandra, C. Raghunathan and Swetapadma Dash, (2018), </t>
    </r>
    <r>
      <rPr>
        <i/>
        <sz val="11"/>
        <color theme="1"/>
        <rFont val="Cambria"/>
        <family val="1"/>
      </rPr>
      <t>Current Status of Estuarine Biodiversity in India</t>
    </r>
    <r>
      <rPr>
        <sz val="11"/>
        <color rgb="FF000000"/>
        <rFont val="Cambria"/>
        <family val="1"/>
      </rPr>
      <t>, Zoological Survey of India</t>
    </r>
  </si>
  <si>
    <t>(Area in Sq. Km.)</t>
  </si>
  <si>
    <t>ANDHRA PRADESH</t>
  </si>
  <si>
    <t>GOA</t>
  </si>
  <si>
    <t>GUJARAT</t>
  </si>
  <si>
    <t>Porbandar</t>
  </si>
  <si>
    <t>KARNATAKA</t>
  </si>
  <si>
    <t>KERALA</t>
  </si>
  <si>
    <t>MAHARASHTRA</t>
  </si>
  <si>
    <t>Mumbai Sub-Urban</t>
  </si>
  <si>
    <t>ODISHA</t>
  </si>
  <si>
    <t>TAMILNADU</t>
  </si>
  <si>
    <t>Chidambaranar</t>
  </si>
  <si>
    <t>WEST BENGAL</t>
  </si>
  <si>
    <t>ANDAMAN &amp; NICOBAR ISLANDS</t>
  </si>
  <si>
    <t>PUDUCHERRY</t>
  </si>
  <si>
    <t>Kaaikal</t>
  </si>
  <si>
    <t>Mahe</t>
  </si>
  <si>
    <t>GRAND TOTAL</t>
  </si>
  <si>
    <t>Source: India State of Forest Report, FSI, MoEFCC</t>
  </si>
  <si>
    <t>State/UTs and District</t>
  </si>
  <si>
    <t>District wise Mangrove Cover</t>
  </si>
  <si>
    <t>Faunal diversity of Mangrove Ecosystem of India</t>
  </si>
  <si>
    <t>State-wise distribution of faunal species of different taxa in mangrove ecosystems in India</t>
  </si>
  <si>
    <t xml:space="preserve"> IUCN Conservation status of fishes known from mangroves in India</t>
  </si>
  <si>
    <t>Floral and Faunal diversity of major estuaries of India</t>
  </si>
  <si>
    <t>Annexure 4.3</t>
  </si>
  <si>
    <t>Annexure 4.4</t>
  </si>
  <si>
    <t>Annexure 4.5</t>
  </si>
  <si>
    <t>Annexure 4.6</t>
  </si>
  <si>
    <t>Protista</t>
  </si>
  <si>
    <t>Phylum MESOZOA</t>
  </si>
  <si>
    <t>Phylum Protozoa</t>
  </si>
  <si>
    <t>Source: 1. Faunal Diversity of Mangrove Ecosystem in India, ZSI, 2019; 2. Animal Discoveries, 2021, ZSI</t>
  </si>
  <si>
    <t xml:space="preserve">World </t>
  </si>
  <si>
    <t>Annexure 4.2</t>
  </si>
  <si>
    <t>Class MEROSTOMATA</t>
  </si>
  <si>
    <t>Phylum BRACHIOPODA</t>
  </si>
  <si>
    <t>Taxa
Kingdom
Phyllum
  Subphyllum
    Class
      Order</t>
  </si>
  <si>
    <t>Platyhelminthes</t>
  </si>
  <si>
    <t>Gastrotricha</t>
  </si>
  <si>
    <t>Kinorhyncha</t>
  </si>
  <si>
    <t>Bryozoa (Ectoprocta)</t>
  </si>
  <si>
    <t>Entoprocta</t>
  </si>
  <si>
    <t>Nemertea</t>
  </si>
  <si>
    <t xml:space="preserve">  Polychaeta</t>
  </si>
  <si>
    <t xml:space="preserve">  Oligochaeta</t>
  </si>
  <si>
    <t xml:space="preserve">  Hirudinea</t>
  </si>
  <si>
    <t xml:space="preserve">  Chelicerata</t>
  </si>
  <si>
    <t xml:space="preserve">    Arachnida</t>
  </si>
  <si>
    <t xml:space="preserve">      Acari(Mites)</t>
  </si>
  <si>
    <t xml:space="preserve">      Aranea(Spiders)</t>
  </si>
  <si>
    <t xml:space="preserve">      Scorpiones(=Ischnuuridae)</t>
  </si>
  <si>
    <t xml:space="preserve">    Myriapoda: Chilopoda:
    Scolopendrimorpha</t>
  </si>
  <si>
    <t xml:space="preserve">    Merostomata: Xiphosurida</t>
  </si>
  <si>
    <t xml:space="preserve">  Entognatha (Apterygota)</t>
  </si>
  <si>
    <t xml:space="preserve">  Insecta</t>
  </si>
  <si>
    <t xml:space="preserve">    Orthoptera</t>
  </si>
  <si>
    <t xml:space="preserve">    Lepidoptera</t>
  </si>
  <si>
    <t xml:space="preserve">    Diptera</t>
  </si>
  <si>
    <t xml:space="preserve">    Hymenoptera</t>
  </si>
  <si>
    <t xml:space="preserve">    Odonata</t>
  </si>
  <si>
    <t xml:space="preserve">    Coleoptera</t>
  </si>
  <si>
    <t xml:space="preserve">    Hemiptera</t>
  </si>
  <si>
    <t xml:space="preserve">    Neuroptera</t>
  </si>
  <si>
    <t xml:space="preserve">    Blattodea</t>
  </si>
  <si>
    <t xml:space="preserve">    Dermaptera</t>
  </si>
  <si>
    <t xml:space="preserve">    Mantodea</t>
  </si>
  <si>
    <t xml:space="preserve">    Phasmatodea</t>
  </si>
  <si>
    <t xml:space="preserve">    Phthiraptera</t>
  </si>
  <si>
    <t xml:space="preserve">    Psocoptera</t>
  </si>
  <si>
    <t xml:space="preserve">    Thysanoptera</t>
  </si>
  <si>
    <t xml:space="preserve">  Tunicata(Urochordata)</t>
  </si>
  <si>
    <t xml:space="preserve">    Pisces</t>
  </si>
  <si>
    <t xml:space="preserve">    Amphibia</t>
  </si>
  <si>
    <t xml:space="preserve">    Reptilia</t>
  </si>
  <si>
    <t xml:space="preserve">    Aves</t>
  </si>
  <si>
    <t xml:space="preserve">    Mammalia</t>
  </si>
  <si>
    <t>GONORYNCHIFORMES</t>
  </si>
  <si>
    <t>AULOPIFORMES</t>
  </si>
  <si>
    <t>CENTRARCHIFORMES</t>
  </si>
  <si>
    <t>Ernakulum</t>
  </si>
  <si>
    <t>D&amp;NH and DAMAN &amp; DIU</t>
  </si>
  <si>
    <t>Sri Potti Sriramalu Nellore</t>
  </si>
  <si>
    <t>Note: Totals may not match due to rounding off.</t>
  </si>
  <si>
    <t>State/UT</t>
  </si>
  <si>
    <t>Site Name</t>
  </si>
  <si>
    <t>Area (hectares)</t>
  </si>
  <si>
    <t>State Wetlands Area (hectares)#</t>
  </si>
  <si>
    <t>Ramsar wetland as % of Wetlands Area</t>
  </si>
  <si>
    <t>Kolleru Lake</t>
  </si>
  <si>
    <t>Assam</t>
  </si>
  <si>
    <t>Deepor Beel</t>
  </si>
  <si>
    <t>Bihar</t>
  </si>
  <si>
    <t>Kabartal Wetland</t>
  </si>
  <si>
    <t>Nalsarovar</t>
  </si>
  <si>
    <t>Wadhvana Wetland</t>
  </si>
  <si>
    <t>Thol Lake Wildlife Sanctuary</t>
  </si>
  <si>
    <t>Khijadia Wildlife Sanctuary</t>
  </si>
  <si>
    <t>Goa</t>
  </si>
  <si>
    <t>Nanda Lake</t>
  </si>
  <si>
    <t>Haryana</t>
  </si>
  <si>
    <t>Bhindawas Wildlife Sanctuary</t>
  </si>
  <si>
    <t>Sultanpur National Park</t>
  </si>
  <si>
    <t>Himachal Pradesh</t>
  </si>
  <si>
    <t>Chandertal Wetland</t>
  </si>
  <si>
    <t>Pong Dam Lake</t>
  </si>
  <si>
    <t>Renuka Wetland</t>
  </si>
  <si>
    <t>Jammu &amp; Kashmir</t>
  </si>
  <si>
    <t>Surinsar-Mansar Lakes</t>
  </si>
  <si>
    <t>Wular Lake</t>
  </si>
  <si>
    <t>Hygam Wetland Conservation Reserve</t>
  </si>
  <si>
    <t>Shallbugh Wetland Conservation Reserve</t>
  </si>
  <si>
    <t>Hokera Wetland</t>
  </si>
  <si>
    <t>Vembanad-Kol Wetland</t>
  </si>
  <si>
    <t>Sasthamkotta Lake</t>
  </si>
  <si>
    <t>Ashtamudi Wetland</t>
  </si>
  <si>
    <t>Ladakh</t>
  </si>
  <si>
    <t>Tsomoriri</t>
  </si>
  <si>
    <t>Tso Kar Wetland Complex</t>
  </si>
  <si>
    <t>Madhya Pradesh</t>
  </si>
  <si>
    <t>Bhoj Wetland</t>
  </si>
  <si>
    <t>Sakhya Sagar</t>
  </si>
  <si>
    <t>Sirpur Wetland</t>
  </si>
  <si>
    <t>Yashwant Sagar</t>
  </si>
  <si>
    <t>Ranganathittu Bird Sanctuary</t>
  </si>
  <si>
    <t>Maharashtra</t>
  </si>
  <si>
    <t>Nandur Madhameshwar</t>
  </si>
  <si>
    <t>Thane Creek</t>
  </si>
  <si>
    <t>Lonar Lake</t>
  </si>
  <si>
    <t>Manipur</t>
  </si>
  <si>
    <t>Loktak Lake</t>
  </si>
  <si>
    <t>Mizoram</t>
  </si>
  <si>
    <t>Pala Wetland</t>
  </si>
  <si>
    <t>Bhitarkanika Mangroves</t>
  </si>
  <si>
    <t>Chilika Lake</t>
  </si>
  <si>
    <t>Satkosia Gorge</t>
  </si>
  <si>
    <t>Tampara Lake</t>
  </si>
  <si>
    <t>Hirakud Reservoir</t>
  </si>
  <si>
    <t>Ansupa Lake</t>
  </si>
  <si>
    <t>Punjab</t>
  </si>
  <si>
    <t>Beas Conservation Reserve</t>
  </si>
  <si>
    <t>Keshopur-Miani Community Reserve</t>
  </si>
  <si>
    <t>Nangal Wildlife Sanctuary</t>
  </si>
  <si>
    <t>Kanjli</t>
  </si>
  <si>
    <t>Ropar</t>
  </si>
  <si>
    <t>Harike Lake</t>
  </si>
  <si>
    <t>Rajasthan</t>
  </si>
  <si>
    <t>Keoladeo National Park</t>
  </si>
  <si>
    <t>Sambhar Lake</t>
  </si>
  <si>
    <t>Point Calimere Wildlife and Bird Sanctuary</t>
  </si>
  <si>
    <t>Pallikaranai Marsh Reserve Forest</t>
  </si>
  <si>
    <t xml:space="preserve">Karikili Bird Sanctuary </t>
  </si>
  <si>
    <t xml:space="preserve">Pichavaram Mangrove </t>
  </si>
  <si>
    <t>Udhayamarthandapuram Bird Sanctuary</t>
  </si>
  <si>
    <t xml:space="preserve">Vedanthangal Bird Sanctuary </t>
  </si>
  <si>
    <t xml:space="preserve">Koonthankulam Bird Sanctuary </t>
  </si>
  <si>
    <t>Vellode Bird Sanctuary</t>
  </si>
  <si>
    <t>Vembannur Wetland Complex</t>
  </si>
  <si>
    <t>Chitrangudi Bird Sanctuary</t>
  </si>
  <si>
    <t>Suchindram Theroor Wetland Complex</t>
  </si>
  <si>
    <t>Vaduvur Bird Sanctuary</t>
  </si>
  <si>
    <t>Kanjirankulam Bird Sanctuary</t>
  </si>
  <si>
    <t>Gulf of Mannar Marine Biosphere Reserve</t>
  </si>
  <si>
    <t>Tripura</t>
  </si>
  <si>
    <t>Rudrasagar Lake</t>
  </si>
  <si>
    <t>Uttar Pradesh</t>
  </si>
  <si>
    <t>Samaspur Bird Sanctuary</t>
  </si>
  <si>
    <t>Parvati Arga Bird Sanctuary</t>
  </si>
  <si>
    <t>Sarsai Nawar Jheel</t>
  </si>
  <si>
    <t>Sandi Bird Sanctuary</t>
  </si>
  <si>
    <t>Saman Bird Sanctuary</t>
  </si>
  <si>
    <t>Upper Ganga River</t>
  </si>
  <si>
    <t>Sur Sarovar</t>
  </si>
  <si>
    <t>Nawabganj Bird Sanctuary</t>
  </si>
  <si>
    <t>Haiderpur Wetland</t>
  </si>
  <si>
    <t>Bakhira Wildlife Sanctuary</t>
  </si>
  <si>
    <t>Uttarakhand</t>
  </si>
  <si>
    <t>Asan Conservation Reserve</t>
  </si>
  <si>
    <t>East Calcutta Wetlands</t>
  </si>
  <si>
    <t>Sundarban Wetland</t>
  </si>
  <si>
    <t># Area in 2017-18 as reported in Wetlands of India, $Total wetland area of India in 2017-18</t>
  </si>
  <si>
    <r>
      <t>[1]</t>
    </r>
    <r>
      <rPr>
        <sz val="10"/>
        <color rgb="FF000000"/>
        <rFont val="Calibri"/>
        <family val="2"/>
      </rPr>
      <t xml:space="preserve"> </t>
    </r>
    <r>
      <rPr>
        <sz val="9"/>
        <color rgb="FF000000"/>
        <rFont val="Calibri"/>
        <family val="2"/>
      </rPr>
      <t xml:space="preserve">https://pib.gov.in/PressReleaseIframePage.aspx?PRID=1851484 </t>
    </r>
  </si>
  <si>
    <t xml:space="preserve">State-wise Details of Ramsar Sites (Wetlands) as on 06.09.2022 </t>
  </si>
  <si>
    <t>Annexure 4.7</t>
  </si>
  <si>
    <r>
      <t xml:space="preserve">All India </t>
    </r>
    <r>
      <rPr>
        <b/>
        <sz val="11"/>
        <color theme="0"/>
        <rFont val="Cambria"/>
        <family val="1"/>
      </rPr>
      <t>$</t>
    </r>
  </si>
  <si>
    <t>Phylum BRYOZOA(Ectoprocta)</t>
  </si>
  <si>
    <t>Subphylum VERTEBRATA[=Craniate]</t>
  </si>
  <si>
    <t>Phytoplankton</t>
  </si>
  <si>
    <t xml:space="preserve">Sourced from www.ramsar.org, and PIB[1] dated 13.08.2022 of MoEFCC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</si>
</sst>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25" x14ac:knownFonts="1">
    <font>
      <sz val="10"/>
      <color rgb="FF000000"/>
      <name val="Times New Roman"/>
      <charset val="204"/>
    </font>
    <font>
      <sz val="11"/>
      <color theme="1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0"/>
      <color rgb="FF000000"/>
      <name val="Times New Roman"/>
      <family val="1"/>
    </font>
    <font>
      <b/>
      <sz val="11"/>
      <color theme="1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1"/>
      <color theme="0"/>
      <name val="Cambria"/>
      <family val="1"/>
    </font>
    <font>
      <sz val="11"/>
      <color theme="0"/>
      <name val="Cambria"/>
      <family val="1"/>
    </font>
    <font>
      <i/>
      <sz val="12"/>
      <color rgb="FF000000"/>
      <name val="Cambria"/>
      <family val="1"/>
    </font>
    <font>
      <i/>
      <sz val="10"/>
      <color rgb="FF000000"/>
      <name val="Times New Roman"/>
      <family val="1"/>
    </font>
    <font>
      <i/>
      <sz val="11"/>
      <color theme="1"/>
      <name val="Cambria"/>
      <family val="1"/>
    </font>
    <font>
      <sz val="11"/>
      <color rgb="FF000000"/>
      <name val="Calibri"/>
      <family val="2"/>
    </font>
    <font>
      <b/>
      <sz val="10"/>
      <color rgb="FFFFFFFF"/>
      <name val="Cambria"/>
      <family val="1"/>
    </font>
    <font>
      <sz val="10"/>
      <color rgb="FF000000"/>
      <name val="Cambria"/>
      <family val="1"/>
    </font>
    <font>
      <i/>
      <sz val="10"/>
      <color rgb="FF000000"/>
      <name val="Cambria"/>
      <family val="1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sz val="9"/>
      <color rgb="FF000000"/>
      <name val="Calibri"/>
      <family val="2"/>
    </font>
    <font>
      <u/>
      <sz val="10"/>
      <color theme="10"/>
      <name val="Times New Roman"/>
      <family val="1"/>
    </font>
    <font>
      <b/>
      <sz val="10"/>
      <color theme="0"/>
      <name val="Cambria"/>
      <family val="1"/>
    </font>
    <font>
      <b/>
      <sz val="11"/>
      <color theme="0"/>
      <name val="Calibri"/>
      <family val="2"/>
    </font>
    <font>
      <b/>
      <sz val="10"/>
      <name val="Cambria"/>
      <family val="1"/>
    </font>
    <font>
      <u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Fill="1" applyBorder="1" applyAlignment="1">
      <alignment horizontal="left" vertical="top"/>
    </xf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/>
    <xf numFmtId="165" fontId="6" fillId="2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/>
    <xf numFmtId="0" fontId="8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indent="1"/>
    </xf>
    <xf numFmtId="0" fontId="6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/>
    </xf>
    <xf numFmtId="0" fontId="10" fillId="0" borderId="0" xfId="0" applyFont="1"/>
    <xf numFmtId="0" fontId="8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/>
    </xf>
    <xf numFmtId="0" fontId="6" fillId="4" borderId="1" xfId="0" applyFont="1" applyFill="1" applyBorder="1"/>
    <xf numFmtId="0" fontId="5" fillId="2" borderId="1" xfId="0" applyFont="1" applyFill="1" applyBorder="1"/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indent="2"/>
    </xf>
    <xf numFmtId="165" fontId="5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 wrapText="1"/>
    </xf>
    <xf numFmtId="3" fontId="21" fillId="3" borderId="1" xfId="0" applyNumberFormat="1" applyFont="1" applyFill="1" applyBorder="1" applyAlignment="1">
      <alignment horizontal="right" vertical="center"/>
    </xf>
    <xf numFmtId="3" fontId="21" fillId="3" borderId="1" xfId="0" applyNumberFormat="1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 wrapText="1"/>
    </xf>
    <xf numFmtId="0" fontId="23" fillId="0" borderId="0" xfId="4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9" fillId="0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</cellXfs>
  <cellStyles count="5">
    <cellStyle name="Comma 2" xfId="2" xr:uid="{00000000-0005-0000-0000-000000000000}"/>
    <cellStyle name="Hyperlink" xfId="4" builtinId="8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rame">
  <a:themeElements>
    <a:clrScheme name="Frame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rame">
      <a:maj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ib.gov.in/PressReleaseIframePage.aspx?PRID=185148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41042-271F-413F-8256-2B1E6CDAF638}">
  <dimension ref="A1:G85"/>
  <sheetViews>
    <sheetView view="pageBreakPreview" topLeftCell="A60" zoomScale="110" zoomScaleNormal="100" zoomScaleSheetLayoutView="110" workbookViewId="0">
      <selection activeCell="A84" sqref="A84"/>
    </sheetView>
  </sheetViews>
  <sheetFormatPr defaultRowHeight="12.75" x14ac:dyDescent="0.2"/>
  <cols>
    <col min="1" max="1" width="7.83203125" customWidth="1"/>
    <col min="2" max="2" width="17" style="50" customWidth="1"/>
    <col min="3" max="3" width="37" customWidth="1"/>
    <col min="4" max="4" width="12.83203125" customWidth="1"/>
    <col min="5" max="5" width="14.1640625" customWidth="1"/>
    <col min="6" max="6" width="15" customWidth="1"/>
  </cols>
  <sheetData>
    <row r="1" spans="1:7" ht="14.25" x14ac:dyDescent="0.2">
      <c r="E1" s="38" t="s">
        <v>234</v>
      </c>
    </row>
    <row r="4" spans="1:7" ht="14.25" x14ac:dyDescent="0.2">
      <c r="A4" s="38" t="s">
        <v>382</v>
      </c>
    </row>
    <row r="5" spans="1:7" ht="15" x14ac:dyDescent="0.2">
      <c r="A5" s="58" t="s">
        <v>10</v>
      </c>
      <c r="B5" s="59" t="s">
        <v>284</v>
      </c>
      <c r="C5" s="58" t="s">
        <v>285</v>
      </c>
      <c r="D5" s="58" t="s">
        <v>286</v>
      </c>
      <c r="E5" s="58" t="s">
        <v>287</v>
      </c>
      <c r="F5" s="58" t="s">
        <v>288</v>
      </c>
      <c r="G5" s="35"/>
    </row>
    <row r="6" spans="1:7" ht="50.25" customHeight="1" x14ac:dyDescent="0.2">
      <c r="A6" s="58"/>
      <c r="B6" s="59"/>
      <c r="C6" s="58"/>
      <c r="D6" s="58"/>
      <c r="E6" s="58"/>
      <c r="F6" s="58"/>
      <c r="G6" s="35"/>
    </row>
    <row r="7" spans="1:7" ht="15" x14ac:dyDescent="0.2">
      <c r="A7" s="46">
        <v>1</v>
      </c>
      <c r="B7" s="42" t="s">
        <v>1</v>
      </c>
      <c r="C7" s="39" t="s">
        <v>289</v>
      </c>
      <c r="D7" s="40">
        <v>90100</v>
      </c>
      <c r="E7" s="40">
        <v>1141606</v>
      </c>
      <c r="F7" s="41">
        <v>7.89</v>
      </c>
      <c r="G7" s="35"/>
    </row>
    <row r="8" spans="1:7" ht="15" x14ac:dyDescent="0.2">
      <c r="A8" s="46">
        <v>2</v>
      </c>
      <c r="B8" s="42" t="s">
        <v>290</v>
      </c>
      <c r="C8" s="39" t="s">
        <v>291</v>
      </c>
      <c r="D8" s="40">
        <v>4000</v>
      </c>
      <c r="E8" s="40">
        <v>849078</v>
      </c>
      <c r="F8" s="41">
        <v>0.47</v>
      </c>
      <c r="G8" s="35"/>
    </row>
    <row r="9" spans="1:7" ht="15" x14ac:dyDescent="0.2">
      <c r="A9" s="46">
        <v>3</v>
      </c>
      <c r="B9" s="42" t="s">
        <v>292</v>
      </c>
      <c r="C9" s="39" t="s">
        <v>293</v>
      </c>
      <c r="D9" s="40">
        <v>2620</v>
      </c>
      <c r="E9" s="40">
        <v>374766</v>
      </c>
      <c r="F9" s="41">
        <v>0.7</v>
      </c>
      <c r="G9" s="35"/>
    </row>
    <row r="10" spans="1:7" ht="15" x14ac:dyDescent="0.2">
      <c r="A10" s="57">
        <v>4</v>
      </c>
      <c r="B10" s="54" t="s">
        <v>4</v>
      </c>
      <c r="C10" s="39" t="s">
        <v>294</v>
      </c>
      <c r="D10" s="40">
        <v>12000</v>
      </c>
      <c r="E10" s="55">
        <v>3499429</v>
      </c>
      <c r="F10" s="56">
        <v>0.4</v>
      </c>
      <c r="G10" s="35"/>
    </row>
    <row r="11" spans="1:7" ht="15" x14ac:dyDescent="0.2">
      <c r="A11" s="57"/>
      <c r="B11" s="54"/>
      <c r="C11" s="39" t="s">
        <v>295</v>
      </c>
      <c r="D11" s="41">
        <v>630</v>
      </c>
      <c r="E11" s="55"/>
      <c r="F11" s="56"/>
      <c r="G11" s="35"/>
    </row>
    <row r="12" spans="1:7" ht="15" x14ac:dyDescent="0.2">
      <c r="A12" s="57"/>
      <c r="B12" s="54"/>
      <c r="C12" s="39" t="s">
        <v>296</v>
      </c>
      <c r="D12" s="41">
        <v>699</v>
      </c>
      <c r="E12" s="55"/>
      <c r="F12" s="56"/>
      <c r="G12" s="35"/>
    </row>
    <row r="13" spans="1:7" ht="15" x14ac:dyDescent="0.2">
      <c r="A13" s="57"/>
      <c r="B13" s="54"/>
      <c r="C13" s="39" t="s">
        <v>297</v>
      </c>
      <c r="D13" s="41">
        <v>512</v>
      </c>
      <c r="E13" s="55"/>
      <c r="F13" s="56"/>
      <c r="G13" s="35"/>
    </row>
    <row r="14" spans="1:7" ht="15" x14ac:dyDescent="0.2">
      <c r="A14" s="46">
        <v>5</v>
      </c>
      <c r="B14" s="42" t="s">
        <v>298</v>
      </c>
      <c r="C14" s="39" t="s">
        <v>299</v>
      </c>
      <c r="D14" s="41">
        <v>42</v>
      </c>
      <c r="E14" s="40">
        <v>24749</v>
      </c>
      <c r="F14" s="41">
        <v>0.17</v>
      </c>
      <c r="G14" s="35"/>
    </row>
    <row r="15" spans="1:7" ht="15" x14ac:dyDescent="0.2">
      <c r="A15" s="57">
        <v>6</v>
      </c>
      <c r="B15" s="54" t="s">
        <v>300</v>
      </c>
      <c r="C15" s="39" t="s">
        <v>301</v>
      </c>
      <c r="D15" s="41">
        <v>412</v>
      </c>
      <c r="E15" s="55">
        <v>33649</v>
      </c>
      <c r="F15" s="56">
        <v>1.65</v>
      </c>
      <c r="G15" s="35"/>
    </row>
    <row r="16" spans="1:7" ht="15" x14ac:dyDescent="0.2">
      <c r="A16" s="57"/>
      <c r="B16" s="54"/>
      <c r="C16" s="39" t="s">
        <v>302</v>
      </c>
      <c r="D16" s="41">
        <v>143</v>
      </c>
      <c r="E16" s="55"/>
      <c r="F16" s="56"/>
      <c r="G16" s="35"/>
    </row>
    <row r="17" spans="1:7" ht="15" x14ac:dyDescent="0.2">
      <c r="A17" s="57">
        <v>7</v>
      </c>
      <c r="B17" s="54" t="s">
        <v>303</v>
      </c>
      <c r="C17" s="39" t="s">
        <v>304</v>
      </c>
      <c r="D17" s="41">
        <v>49</v>
      </c>
      <c r="E17" s="55">
        <v>94011</v>
      </c>
      <c r="F17" s="56">
        <v>16.73</v>
      </c>
      <c r="G17" s="35"/>
    </row>
    <row r="18" spans="1:7" ht="15" x14ac:dyDescent="0.2">
      <c r="A18" s="57"/>
      <c r="B18" s="54"/>
      <c r="C18" s="39" t="s">
        <v>305</v>
      </c>
      <c r="D18" s="40">
        <v>15662</v>
      </c>
      <c r="E18" s="55"/>
      <c r="F18" s="56"/>
      <c r="G18" s="35"/>
    </row>
    <row r="19" spans="1:7" ht="15" x14ac:dyDescent="0.2">
      <c r="A19" s="57"/>
      <c r="B19" s="54"/>
      <c r="C19" s="39" t="s">
        <v>306</v>
      </c>
      <c r="D19" s="41">
        <v>20</v>
      </c>
      <c r="E19" s="55"/>
      <c r="F19" s="56"/>
      <c r="G19" s="35"/>
    </row>
    <row r="20" spans="1:7" ht="15" x14ac:dyDescent="0.2">
      <c r="A20" s="57">
        <v>8</v>
      </c>
      <c r="B20" s="54" t="s">
        <v>307</v>
      </c>
      <c r="C20" s="39" t="s">
        <v>308</v>
      </c>
      <c r="D20" s="41">
        <v>350</v>
      </c>
      <c r="E20" s="55">
        <v>164110</v>
      </c>
      <c r="F20" s="56">
        <v>14.08</v>
      </c>
      <c r="G20" s="35"/>
    </row>
    <row r="21" spans="1:7" ht="15" x14ac:dyDescent="0.2">
      <c r="A21" s="57"/>
      <c r="B21" s="54"/>
      <c r="C21" s="39" t="s">
        <v>309</v>
      </c>
      <c r="D21" s="40">
        <v>18900</v>
      </c>
      <c r="E21" s="55"/>
      <c r="F21" s="56"/>
      <c r="G21" s="35"/>
    </row>
    <row r="22" spans="1:7" ht="25.5" x14ac:dyDescent="0.2">
      <c r="A22" s="57"/>
      <c r="B22" s="54"/>
      <c r="C22" s="39" t="s">
        <v>310</v>
      </c>
      <c r="D22" s="41">
        <v>802</v>
      </c>
      <c r="E22" s="55"/>
      <c r="F22" s="56"/>
      <c r="G22" s="35"/>
    </row>
    <row r="23" spans="1:7" ht="25.5" x14ac:dyDescent="0.2">
      <c r="A23" s="57"/>
      <c r="B23" s="54"/>
      <c r="C23" s="39" t="s">
        <v>311</v>
      </c>
      <c r="D23" s="40">
        <v>1675</v>
      </c>
      <c r="E23" s="55"/>
      <c r="F23" s="56"/>
      <c r="G23" s="35"/>
    </row>
    <row r="24" spans="1:7" ht="15" x14ac:dyDescent="0.2">
      <c r="A24" s="57"/>
      <c r="B24" s="54"/>
      <c r="C24" s="39" t="s">
        <v>312</v>
      </c>
      <c r="D24" s="40">
        <v>1375</v>
      </c>
      <c r="E24" s="55"/>
      <c r="F24" s="56"/>
      <c r="G24" s="35"/>
    </row>
    <row r="25" spans="1:7" ht="15" x14ac:dyDescent="0.2">
      <c r="A25" s="57">
        <v>9</v>
      </c>
      <c r="B25" s="54" t="s">
        <v>6</v>
      </c>
      <c r="C25" s="39" t="s">
        <v>313</v>
      </c>
      <c r="D25" s="40">
        <v>151250</v>
      </c>
      <c r="E25" s="55">
        <v>158336</v>
      </c>
      <c r="F25" s="56">
        <v>99.64</v>
      </c>
      <c r="G25" s="35"/>
    </row>
    <row r="26" spans="1:7" ht="15" x14ac:dyDescent="0.2">
      <c r="A26" s="57"/>
      <c r="B26" s="54"/>
      <c r="C26" s="39" t="s">
        <v>314</v>
      </c>
      <c r="D26" s="41">
        <v>373</v>
      </c>
      <c r="E26" s="55"/>
      <c r="F26" s="56"/>
      <c r="G26" s="35"/>
    </row>
    <row r="27" spans="1:7" ht="15" x14ac:dyDescent="0.2">
      <c r="A27" s="57"/>
      <c r="B27" s="54"/>
      <c r="C27" s="39" t="s">
        <v>315</v>
      </c>
      <c r="D27" s="40">
        <v>6140</v>
      </c>
      <c r="E27" s="55"/>
      <c r="F27" s="56"/>
      <c r="G27" s="35"/>
    </row>
    <row r="28" spans="1:7" ht="15" x14ac:dyDescent="0.2">
      <c r="A28" s="57">
        <v>10</v>
      </c>
      <c r="B28" s="54" t="s">
        <v>316</v>
      </c>
      <c r="C28" s="39" t="s">
        <v>317</v>
      </c>
      <c r="D28" s="40">
        <v>12000</v>
      </c>
      <c r="E28" s="55">
        <v>373049</v>
      </c>
      <c r="F28" s="56">
        <v>5.78</v>
      </c>
      <c r="G28" s="35"/>
    </row>
    <row r="29" spans="1:7" ht="15" x14ac:dyDescent="0.2">
      <c r="A29" s="57"/>
      <c r="B29" s="54"/>
      <c r="C29" s="39" t="s">
        <v>318</v>
      </c>
      <c r="D29" s="40">
        <v>9577</v>
      </c>
      <c r="E29" s="55"/>
      <c r="F29" s="56"/>
      <c r="G29" s="35"/>
    </row>
    <row r="30" spans="1:7" ht="15" x14ac:dyDescent="0.2">
      <c r="A30" s="57">
        <v>11</v>
      </c>
      <c r="B30" s="54" t="s">
        <v>319</v>
      </c>
      <c r="C30" s="39" t="s">
        <v>320</v>
      </c>
      <c r="D30" s="40">
        <v>3201</v>
      </c>
      <c r="E30" s="55">
        <v>861736</v>
      </c>
      <c r="F30" s="56">
        <v>0.56999999999999995</v>
      </c>
      <c r="G30" s="35"/>
    </row>
    <row r="31" spans="1:7" ht="15" x14ac:dyDescent="0.2">
      <c r="A31" s="57"/>
      <c r="B31" s="54"/>
      <c r="C31" s="39" t="s">
        <v>321</v>
      </c>
      <c r="D31" s="41">
        <v>248</v>
      </c>
      <c r="E31" s="55"/>
      <c r="F31" s="56"/>
      <c r="G31" s="35"/>
    </row>
    <row r="32" spans="1:7" ht="15" x14ac:dyDescent="0.2">
      <c r="A32" s="57"/>
      <c r="B32" s="54"/>
      <c r="C32" s="39" t="s">
        <v>322</v>
      </c>
      <c r="D32" s="41">
        <v>161</v>
      </c>
      <c r="E32" s="55"/>
      <c r="F32" s="56"/>
      <c r="G32" s="35"/>
    </row>
    <row r="33" spans="1:7" ht="15" x14ac:dyDescent="0.2">
      <c r="A33" s="57"/>
      <c r="B33" s="54"/>
      <c r="C33" s="39" t="s">
        <v>323</v>
      </c>
      <c r="D33" s="41">
        <v>822.9</v>
      </c>
      <c r="E33" s="55"/>
      <c r="F33" s="56"/>
      <c r="G33" s="35"/>
    </row>
    <row r="34" spans="1:7" ht="15" x14ac:dyDescent="0.2">
      <c r="A34" s="57"/>
      <c r="B34" s="54"/>
      <c r="C34" s="39" t="s">
        <v>324</v>
      </c>
      <c r="D34" s="41">
        <v>518</v>
      </c>
      <c r="E34" s="55"/>
      <c r="F34" s="56"/>
      <c r="G34" s="35"/>
    </row>
    <row r="35" spans="1:7" ht="15" x14ac:dyDescent="0.2">
      <c r="A35" s="57">
        <v>12</v>
      </c>
      <c r="B35" s="54" t="s">
        <v>325</v>
      </c>
      <c r="C35" s="39" t="s">
        <v>326</v>
      </c>
      <c r="D35" s="40">
        <v>1437</v>
      </c>
      <c r="E35" s="55">
        <v>1152625</v>
      </c>
      <c r="F35" s="56">
        <v>0.73</v>
      </c>
      <c r="G35" s="35"/>
    </row>
    <row r="36" spans="1:7" ht="15" x14ac:dyDescent="0.2">
      <c r="A36" s="57"/>
      <c r="B36" s="54"/>
      <c r="C36" s="39" t="s">
        <v>327</v>
      </c>
      <c r="D36" s="40">
        <v>6521</v>
      </c>
      <c r="E36" s="55"/>
      <c r="F36" s="56"/>
      <c r="G36" s="35"/>
    </row>
    <row r="37" spans="1:7" ht="15" x14ac:dyDescent="0.2">
      <c r="A37" s="57"/>
      <c r="B37" s="54"/>
      <c r="C37" s="39" t="s">
        <v>328</v>
      </c>
      <c r="D37" s="41">
        <v>427</v>
      </c>
      <c r="E37" s="55"/>
      <c r="F37" s="56"/>
      <c r="G37" s="35"/>
    </row>
    <row r="38" spans="1:7" ht="15" x14ac:dyDescent="0.2">
      <c r="A38" s="46">
        <v>13</v>
      </c>
      <c r="B38" s="42" t="s">
        <v>329</v>
      </c>
      <c r="C38" s="39" t="s">
        <v>330</v>
      </c>
      <c r="D38" s="40">
        <v>26600</v>
      </c>
      <c r="E38" s="40">
        <v>67408</v>
      </c>
      <c r="F38" s="41">
        <v>39.46</v>
      </c>
      <c r="G38" s="35"/>
    </row>
    <row r="39" spans="1:7" ht="15" x14ac:dyDescent="0.2">
      <c r="A39" s="46">
        <v>14</v>
      </c>
      <c r="B39" s="42" t="s">
        <v>331</v>
      </c>
      <c r="C39" s="39" t="s">
        <v>332</v>
      </c>
      <c r="D39" s="40">
        <v>1850</v>
      </c>
      <c r="E39" s="40">
        <v>19476</v>
      </c>
      <c r="F39" s="41">
        <v>9.5</v>
      </c>
      <c r="G39" s="35"/>
    </row>
    <row r="40" spans="1:7" ht="15" x14ac:dyDescent="0.2">
      <c r="A40" s="57">
        <v>15</v>
      </c>
      <c r="B40" s="54" t="s">
        <v>7</v>
      </c>
      <c r="C40" s="39" t="s">
        <v>333</v>
      </c>
      <c r="D40" s="40">
        <v>65000</v>
      </c>
      <c r="E40" s="55">
        <v>719942</v>
      </c>
      <c r="F40" s="56">
        <v>48.01</v>
      </c>
      <c r="G40" s="35"/>
    </row>
    <row r="41" spans="1:7" ht="15" x14ac:dyDescent="0.2">
      <c r="A41" s="57"/>
      <c r="B41" s="54"/>
      <c r="C41" s="39" t="s">
        <v>334</v>
      </c>
      <c r="D41" s="40">
        <v>116500</v>
      </c>
      <c r="E41" s="55"/>
      <c r="F41" s="56"/>
      <c r="G41" s="35"/>
    </row>
    <row r="42" spans="1:7" ht="15" x14ac:dyDescent="0.2">
      <c r="A42" s="57"/>
      <c r="B42" s="54"/>
      <c r="C42" s="39" t="s">
        <v>335</v>
      </c>
      <c r="D42" s="40">
        <v>98197</v>
      </c>
      <c r="E42" s="55"/>
      <c r="F42" s="56"/>
      <c r="G42" s="35"/>
    </row>
    <row r="43" spans="1:7" ht="15" x14ac:dyDescent="0.2">
      <c r="A43" s="57"/>
      <c r="B43" s="54"/>
      <c r="C43" s="39" t="s">
        <v>336</v>
      </c>
      <c r="D43" s="41">
        <v>300</v>
      </c>
      <c r="E43" s="55"/>
      <c r="F43" s="56"/>
      <c r="G43" s="35"/>
    </row>
    <row r="44" spans="1:7" ht="15" x14ac:dyDescent="0.2">
      <c r="A44" s="57"/>
      <c r="B44" s="54"/>
      <c r="C44" s="39" t="s">
        <v>337</v>
      </c>
      <c r="D44" s="40">
        <v>65400</v>
      </c>
      <c r="E44" s="55"/>
      <c r="F44" s="56"/>
      <c r="G44" s="35"/>
    </row>
    <row r="45" spans="1:7" ht="15" x14ac:dyDescent="0.2">
      <c r="A45" s="57"/>
      <c r="B45" s="54"/>
      <c r="C45" s="39" t="s">
        <v>338</v>
      </c>
      <c r="D45" s="41">
        <v>231</v>
      </c>
      <c r="E45" s="55"/>
      <c r="F45" s="56"/>
      <c r="G45" s="35"/>
    </row>
    <row r="46" spans="1:7" ht="15" x14ac:dyDescent="0.2">
      <c r="A46" s="57">
        <v>16</v>
      </c>
      <c r="B46" s="54" t="s">
        <v>339</v>
      </c>
      <c r="C46" s="39" t="s">
        <v>340</v>
      </c>
      <c r="D46" s="40">
        <v>6429</v>
      </c>
      <c r="E46" s="55">
        <v>47024</v>
      </c>
      <c r="F46" s="56">
        <v>26.66</v>
      </c>
      <c r="G46" s="35"/>
    </row>
    <row r="47" spans="1:7" ht="15" x14ac:dyDescent="0.2">
      <c r="A47" s="57"/>
      <c r="B47" s="54"/>
      <c r="C47" s="39" t="s">
        <v>341</v>
      </c>
      <c r="D47" s="41">
        <v>344</v>
      </c>
      <c r="E47" s="55"/>
      <c r="F47" s="56"/>
      <c r="G47" s="35"/>
    </row>
    <row r="48" spans="1:7" ht="15" x14ac:dyDescent="0.2">
      <c r="A48" s="57"/>
      <c r="B48" s="54"/>
      <c r="C48" s="39" t="s">
        <v>342</v>
      </c>
      <c r="D48" s="41">
        <v>116</v>
      </c>
      <c r="E48" s="55"/>
      <c r="F48" s="56"/>
      <c r="G48" s="35"/>
    </row>
    <row r="49" spans="1:7" ht="15" x14ac:dyDescent="0.2">
      <c r="A49" s="57"/>
      <c r="B49" s="54"/>
      <c r="C49" s="39" t="s">
        <v>343</v>
      </c>
      <c r="D49" s="41">
        <v>183</v>
      </c>
      <c r="E49" s="55"/>
      <c r="F49" s="56"/>
      <c r="G49" s="35"/>
    </row>
    <row r="50" spans="1:7" ht="15" x14ac:dyDescent="0.2">
      <c r="A50" s="57"/>
      <c r="B50" s="54"/>
      <c r="C50" s="39" t="s">
        <v>344</v>
      </c>
      <c r="D50" s="40">
        <v>1365</v>
      </c>
      <c r="E50" s="55"/>
      <c r="F50" s="56"/>
      <c r="G50" s="35"/>
    </row>
    <row r="51" spans="1:7" ht="15" x14ac:dyDescent="0.2">
      <c r="A51" s="57"/>
      <c r="B51" s="54"/>
      <c r="C51" s="39" t="s">
        <v>345</v>
      </c>
      <c r="D51" s="40">
        <v>4100</v>
      </c>
      <c r="E51" s="55"/>
      <c r="F51" s="56"/>
      <c r="G51" s="35"/>
    </row>
    <row r="52" spans="1:7" ht="15" x14ac:dyDescent="0.2">
      <c r="A52" s="57">
        <v>17</v>
      </c>
      <c r="B52" s="54" t="s">
        <v>346</v>
      </c>
      <c r="C52" s="39" t="s">
        <v>347</v>
      </c>
      <c r="D52" s="40">
        <v>2873</v>
      </c>
      <c r="E52" s="55">
        <v>778824</v>
      </c>
      <c r="F52" s="56">
        <v>3.45</v>
      </c>
      <c r="G52" s="35"/>
    </row>
    <row r="53" spans="1:7" ht="15" x14ac:dyDescent="0.2">
      <c r="A53" s="57"/>
      <c r="B53" s="54"/>
      <c r="C53" s="39" t="s">
        <v>348</v>
      </c>
      <c r="D53" s="40">
        <v>24000</v>
      </c>
      <c r="E53" s="55"/>
      <c r="F53" s="56"/>
      <c r="G53" s="35"/>
    </row>
    <row r="54" spans="1:7" ht="25.5" x14ac:dyDescent="0.2">
      <c r="A54" s="57">
        <v>18</v>
      </c>
      <c r="B54" s="54" t="s">
        <v>8</v>
      </c>
      <c r="C54" s="39" t="s">
        <v>349</v>
      </c>
      <c r="D54" s="40">
        <v>38500</v>
      </c>
      <c r="E54" s="55">
        <v>925712</v>
      </c>
      <c r="F54" s="56">
        <v>10.24</v>
      </c>
      <c r="G54" s="35"/>
    </row>
    <row r="55" spans="1:7" ht="15" x14ac:dyDescent="0.2">
      <c r="A55" s="57"/>
      <c r="B55" s="54"/>
      <c r="C55" s="39" t="s">
        <v>350</v>
      </c>
      <c r="D55" s="40">
        <v>1248</v>
      </c>
      <c r="E55" s="55"/>
      <c r="F55" s="56"/>
      <c r="G55" s="35"/>
    </row>
    <row r="56" spans="1:7" ht="15" x14ac:dyDescent="0.2">
      <c r="A56" s="57"/>
      <c r="B56" s="54"/>
      <c r="C56" s="39" t="s">
        <v>351</v>
      </c>
      <c r="D56" s="41">
        <v>58</v>
      </c>
      <c r="E56" s="55"/>
      <c r="F56" s="56"/>
      <c r="G56" s="35"/>
    </row>
    <row r="57" spans="1:7" ht="15" x14ac:dyDescent="0.2">
      <c r="A57" s="57"/>
      <c r="B57" s="54"/>
      <c r="C57" s="39" t="s">
        <v>352</v>
      </c>
      <c r="D57" s="40">
        <v>1479</v>
      </c>
      <c r="E57" s="55"/>
      <c r="F57" s="56"/>
      <c r="G57" s="35"/>
    </row>
    <row r="58" spans="1:7" ht="25.5" x14ac:dyDescent="0.2">
      <c r="A58" s="57"/>
      <c r="B58" s="54"/>
      <c r="C58" s="39" t="s">
        <v>353</v>
      </c>
      <c r="D58" s="41">
        <v>44</v>
      </c>
      <c r="E58" s="55"/>
      <c r="F58" s="56"/>
      <c r="G58" s="35"/>
    </row>
    <row r="59" spans="1:7" ht="15" x14ac:dyDescent="0.2">
      <c r="A59" s="57"/>
      <c r="B59" s="54"/>
      <c r="C59" s="39" t="s">
        <v>354</v>
      </c>
      <c r="D59" s="41">
        <v>40</v>
      </c>
      <c r="E59" s="55"/>
      <c r="F59" s="56"/>
      <c r="G59" s="35"/>
    </row>
    <row r="60" spans="1:7" ht="15" x14ac:dyDescent="0.2">
      <c r="A60" s="57"/>
      <c r="B60" s="54"/>
      <c r="C60" s="39" t="s">
        <v>355</v>
      </c>
      <c r="D60" s="41">
        <v>72</v>
      </c>
      <c r="E60" s="55"/>
      <c r="F60" s="56"/>
      <c r="G60" s="35"/>
    </row>
    <row r="61" spans="1:7" ht="15" x14ac:dyDescent="0.2">
      <c r="A61" s="57"/>
      <c r="B61" s="54"/>
      <c r="C61" s="39" t="s">
        <v>356</v>
      </c>
      <c r="D61" s="41">
        <v>77</v>
      </c>
      <c r="E61" s="55"/>
      <c r="F61" s="56"/>
      <c r="G61" s="35"/>
    </row>
    <row r="62" spans="1:7" ht="15" x14ac:dyDescent="0.2">
      <c r="A62" s="57"/>
      <c r="B62" s="54"/>
      <c r="C62" s="39" t="s">
        <v>357</v>
      </c>
      <c r="D62" s="41">
        <v>20</v>
      </c>
      <c r="E62" s="55"/>
      <c r="F62" s="56"/>
      <c r="G62" s="35"/>
    </row>
    <row r="63" spans="1:7" ht="15" x14ac:dyDescent="0.2">
      <c r="A63" s="57"/>
      <c r="B63" s="54"/>
      <c r="C63" s="39" t="s">
        <v>358</v>
      </c>
      <c r="D63" s="41">
        <v>260.47000000000003</v>
      </c>
      <c r="E63" s="55"/>
      <c r="F63" s="56"/>
      <c r="G63" s="35"/>
    </row>
    <row r="64" spans="1:7" ht="25.5" x14ac:dyDescent="0.2">
      <c r="A64" s="57"/>
      <c r="B64" s="54"/>
      <c r="C64" s="39" t="s">
        <v>359</v>
      </c>
      <c r="D64" s="41">
        <v>94.23</v>
      </c>
      <c r="E64" s="55"/>
      <c r="F64" s="56"/>
      <c r="G64" s="35"/>
    </row>
    <row r="65" spans="1:7" ht="15" x14ac:dyDescent="0.2">
      <c r="A65" s="57"/>
      <c r="B65" s="54"/>
      <c r="C65" s="39" t="s">
        <v>360</v>
      </c>
      <c r="D65" s="41">
        <v>112.64</v>
      </c>
      <c r="E65" s="55"/>
      <c r="F65" s="56"/>
      <c r="G65" s="35"/>
    </row>
    <row r="66" spans="1:7" ht="15" x14ac:dyDescent="0.2">
      <c r="A66" s="57"/>
      <c r="B66" s="54"/>
      <c r="C66" s="39" t="s">
        <v>361</v>
      </c>
      <c r="D66" s="41">
        <v>96.89</v>
      </c>
      <c r="E66" s="55"/>
      <c r="F66" s="56"/>
      <c r="G66" s="35"/>
    </row>
    <row r="67" spans="1:7" ht="25.5" x14ac:dyDescent="0.2">
      <c r="A67" s="57"/>
      <c r="B67" s="54"/>
      <c r="C67" s="39" t="s">
        <v>362</v>
      </c>
      <c r="D67" s="40">
        <v>52672</v>
      </c>
      <c r="E67" s="55"/>
      <c r="F67" s="56"/>
      <c r="G67" s="35"/>
    </row>
    <row r="68" spans="1:7" ht="15" x14ac:dyDescent="0.2">
      <c r="A68" s="46">
        <v>19</v>
      </c>
      <c r="B68" s="42" t="s">
        <v>363</v>
      </c>
      <c r="C68" s="39" t="s">
        <v>364</v>
      </c>
      <c r="D68" s="41">
        <v>240</v>
      </c>
      <c r="E68" s="40">
        <v>18438</v>
      </c>
      <c r="F68" s="41">
        <v>1.3</v>
      </c>
      <c r="G68" s="35"/>
    </row>
    <row r="69" spans="1:7" ht="15" x14ac:dyDescent="0.2">
      <c r="A69" s="53">
        <v>20</v>
      </c>
      <c r="B69" s="54" t="s">
        <v>365</v>
      </c>
      <c r="C69" s="39" t="s">
        <v>366</v>
      </c>
      <c r="D69" s="41">
        <v>799</v>
      </c>
      <c r="E69" s="55">
        <v>1104562</v>
      </c>
      <c r="F69" s="56">
        <v>3.58</v>
      </c>
      <c r="G69" s="35"/>
    </row>
    <row r="70" spans="1:7" ht="15" x14ac:dyDescent="0.2">
      <c r="A70" s="53"/>
      <c r="B70" s="54"/>
      <c r="C70" s="39" t="s">
        <v>367</v>
      </c>
      <c r="D70" s="41">
        <v>722</v>
      </c>
      <c r="E70" s="55"/>
      <c r="F70" s="56"/>
      <c r="G70" s="35"/>
    </row>
    <row r="71" spans="1:7" ht="15" x14ac:dyDescent="0.2">
      <c r="A71" s="53"/>
      <c r="B71" s="54"/>
      <c r="C71" s="39" t="s">
        <v>368</v>
      </c>
      <c r="D71" s="41">
        <v>161</v>
      </c>
      <c r="E71" s="55"/>
      <c r="F71" s="56"/>
      <c r="G71" s="35"/>
    </row>
    <row r="72" spans="1:7" ht="15" x14ac:dyDescent="0.2">
      <c r="A72" s="53"/>
      <c r="B72" s="54"/>
      <c r="C72" s="39" t="s">
        <v>369</v>
      </c>
      <c r="D72" s="41">
        <v>309</v>
      </c>
      <c r="E72" s="55"/>
      <c r="F72" s="56"/>
      <c r="G72" s="35"/>
    </row>
    <row r="73" spans="1:7" ht="15" x14ac:dyDescent="0.2">
      <c r="A73" s="53"/>
      <c r="B73" s="54"/>
      <c r="C73" s="39" t="s">
        <v>370</v>
      </c>
      <c r="D73" s="41">
        <v>526</v>
      </c>
      <c r="E73" s="55"/>
      <c r="F73" s="56"/>
      <c r="G73" s="35"/>
    </row>
    <row r="74" spans="1:7" ht="15" x14ac:dyDescent="0.2">
      <c r="A74" s="53"/>
      <c r="B74" s="54"/>
      <c r="C74" s="39" t="s">
        <v>371</v>
      </c>
      <c r="D74" s="40">
        <v>26590</v>
      </c>
      <c r="E74" s="55"/>
      <c r="F74" s="56"/>
      <c r="G74" s="35"/>
    </row>
    <row r="75" spans="1:7" ht="15" x14ac:dyDescent="0.2">
      <c r="A75" s="53"/>
      <c r="B75" s="54"/>
      <c r="C75" s="39" t="s">
        <v>372</v>
      </c>
      <c r="D75" s="41">
        <v>431</v>
      </c>
      <c r="E75" s="55"/>
      <c r="F75" s="56"/>
      <c r="G75" s="35"/>
    </row>
    <row r="76" spans="1:7" ht="15" x14ac:dyDescent="0.2">
      <c r="A76" s="53"/>
      <c r="B76" s="54"/>
      <c r="C76" s="39" t="s">
        <v>373</v>
      </c>
      <c r="D76" s="41">
        <v>225</v>
      </c>
      <c r="E76" s="55"/>
      <c r="F76" s="56"/>
      <c r="G76" s="35"/>
    </row>
    <row r="77" spans="1:7" ht="15" x14ac:dyDescent="0.2">
      <c r="A77" s="53"/>
      <c r="B77" s="54"/>
      <c r="C77" s="39" t="s">
        <v>374</v>
      </c>
      <c r="D77" s="40">
        <v>6908</v>
      </c>
      <c r="E77" s="55"/>
      <c r="F77" s="56"/>
      <c r="G77" s="35"/>
    </row>
    <row r="78" spans="1:7" ht="15" x14ac:dyDescent="0.2">
      <c r="A78" s="53"/>
      <c r="B78" s="54"/>
      <c r="C78" s="39" t="s">
        <v>375</v>
      </c>
      <c r="D78" s="40">
        <v>2894</v>
      </c>
      <c r="E78" s="55"/>
      <c r="F78" s="56"/>
      <c r="G78" s="35"/>
    </row>
    <row r="79" spans="1:7" ht="15" x14ac:dyDescent="0.2">
      <c r="A79" s="47">
        <v>21</v>
      </c>
      <c r="B79" s="42" t="s">
        <v>376</v>
      </c>
      <c r="C79" s="39" t="s">
        <v>377</v>
      </c>
      <c r="D79" s="41">
        <v>444</v>
      </c>
      <c r="E79" s="40">
        <v>112882</v>
      </c>
      <c r="F79" s="41">
        <v>0.39</v>
      </c>
      <c r="G79" s="35"/>
    </row>
    <row r="80" spans="1:7" ht="15" x14ac:dyDescent="0.2">
      <c r="A80" s="53">
        <v>22</v>
      </c>
      <c r="B80" s="54" t="s">
        <v>9</v>
      </c>
      <c r="C80" s="39" t="s">
        <v>378</v>
      </c>
      <c r="D80" s="40">
        <v>12500</v>
      </c>
      <c r="E80" s="55">
        <v>1130127</v>
      </c>
      <c r="F80" s="56">
        <v>38.54</v>
      </c>
      <c r="G80" s="35"/>
    </row>
    <row r="81" spans="1:7" ht="15" x14ac:dyDescent="0.2">
      <c r="A81" s="53"/>
      <c r="B81" s="54"/>
      <c r="C81" s="39" t="s">
        <v>379</v>
      </c>
      <c r="D81" s="40">
        <v>423000</v>
      </c>
      <c r="E81" s="55"/>
      <c r="F81" s="56"/>
      <c r="G81" s="35"/>
    </row>
    <row r="82" spans="1:7" ht="15" x14ac:dyDescent="0.2">
      <c r="A82" s="52" t="s">
        <v>384</v>
      </c>
      <c r="B82" s="52"/>
      <c r="C82" s="52"/>
      <c r="D82" s="43">
        <v>1326678</v>
      </c>
      <c r="E82" s="44">
        <v>15981516</v>
      </c>
      <c r="F82" s="45">
        <v>8.3000000000000007</v>
      </c>
      <c r="G82" s="35"/>
    </row>
    <row r="83" spans="1:7" s="49" customFormat="1" x14ac:dyDescent="0.2">
      <c r="A83" s="48" t="s">
        <v>388</v>
      </c>
      <c r="B83" s="51"/>
    </row>
    <row r="84" spans="1:7" x14ac:dyDescent="0.2">
      <c r="A84" s="36" t="s">
        <v>380</v>
      </c>
    </row>
    <row r="85" spans="1:7" ht="15" x14ac:dyDescent="0.2">
      <c r="A85" s="37" t="s">
        <v>381</v>
      </c>
    </row>
  </sheetData>
  <mergeCells count="63">
    <mergeCell ref="F5:F6"/>
    <mergeCell ref="A5:A6"/>
    <mergeCell ref="B5:B6"/>
    <mergeCell ref="C5:C6"/>
    <mergeCell ref="D5:D6"/>
    <mergeCell ref="E5:E6"/>
    <mergeCell ref="A10:A13"/>
    <mergeCell ref="B10:B13"/>
    <mergeCell ref="E10:E13"/>
    <mergeCell ref="F10:F13"/>
    <mergeCell ref="A15:A16"/>
    <mergeCell ref="B15:B16"/>
    <mergeCell ref="E15:E16"/>
    <mergeCell ref="F15:F16"/>
    <mergeCell ref="A17:A19"/>
    <mergeCell ref="B17:B19"/>
    <mergeCell ref="E17:E19"/>
    <mergeCell ref="F17:F19"/>
    <mergeCell ref="A20:A24"/>
    <mergeCell ref="B20:B24"/>
    <mergeCell ref="E20:E24"/>
    <mergeCell ref="F20:F24"/>
    <mergeCell ref="A25:A27"/>
    <mergeCell ref="B25:B27"/>
    <mergeCell ref="E25:E27"/>
    <mergeCell ref="F25:F27"/>
    <mergeCell ref="A28:A29"/>
    <mergeCell ref="B28:B29"/>
    <mergeCell ref="E28:E29"/>
    <mergeCell ref="F28:F29"/>
    <mergeCell ref="A30:A34"/>
    <mergeCell ref="B30:B34"/>
    <mergeCell ref="E30:E34"/>
    <mergeCell ref="F30:F34"/>
    <mergeCell ref="A35:A37"/>
    <mergeCell ref="B35:B37"/>
    <mergeCell ref="E35:E37"/>
    <mergeCell ref="F35:F37"/>
    <mergeCell ref="A40:A45"/>
    <mergeCell ref="B40:B45"/>
    <mergeCell ref="E40:E45"/>
    <mergeCell ref="F40:F45"/>
    <mergeCell ref="A46:A51"/>
    <mergeCell ref="B46:B51"/>
    <mergeCell ref="E46:E51"/>
    <mergeCell ref="F46:F51"/>
    <mergeCell ref="A52:A53"/>
    <mergeCell ref="B52:B53"/>
    <mergeCell ref="E52:E53"/>
    <mergeCell ref="F52:F53"/>
    <mergeCell ref="A54:A67"/>
    <mergeCell ref="B54:B67"/>
    <mergeCell ref="E54:E67"/>
    <mergeCell ref="F54:F67"/>
    <mergeCell ref="A82:C82"/>
    <mergeCell ref="A69:A78"/>
    <mergeCell ref="B69:B78"/>
    <mergeCell ref="E69:E78"/>
    <mergeCell ref="F69:F78"/>
    <mergeCell ref="A80:A81"/>
    <mergeCell ref="B80:B81"/>
    <mergeCell ref="E80:E81"/>
    <mergeCell ref="F80:F81"/>
  </mergeCells>
  <hyperlinks>
    <hyperlink ref="A83" r:id="rId1" display="https://pib.gov.in/PressReleaseIframePage.aspx?PRID=1851484" xr:uid="{541F86D6-E37D-440F-A467-643B70277E3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verticalDpi="0" r:id="rId2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5CE7-72C2-4074-A455-7F8ED54C8596}">
  <dimension ref="A1:AS92"/>
  <sheetViews>
    <sheetView showZeros="0" view="pageBreakPreview" topLeftCell="A52" zoomScale="70" zoomScaleNormal="70" zoomScaleSheetLayoutView="70" workbookViewId="0">
      <selection activeCell="A92" sqref="A92"/>
    </sheetView>
  </sheetViews>
  <sheetFormatPr defaultRowHeight="14.25" x14ac:dyDescent="0.2"/>
  <cols>
    <col min="1" max="1" width="30.6640625" style="7" customWidth="1"/>
    <col min="2" max="4" width="8" style="7" bestFit="1" customWidth="1"/>
    <col min="5" max="5" width="6.6640625" style="7" bestFit="1" customWidth="1"/>
    <col min="6" max="12" width="8" style="7" bestFit="1" customWidth="1"/>
    <col min="13" max="13" width="6.6640625" style="7" bestFit="1" customWidth="1"/>
    <col min="14" max="14" width="9.5" style="7" bestFit="1" customWidth="1"/>
    <col min="15" max="15" width="8" style="7" bestFit="1" customWidth="1"/>
    <col min="16" max="16" width="6.6640625" style="7" bestFit="1" customWidth="1"/>
    <col min="17" max="26" width="8" style="7" bestFit="1" customWidth="1"/>
    <col min="27" max="27" width="6.6640625" style="7" bestFit="1" customWidth="1"/>
    <col min="28" max="37" width="8" style="7" bestFit="1" customWidth="1"/>
    <col min="38" max="38" width="6.6640625" style="7" bestFit="1" customWidth="1"/>
    <col min="39" max="45" width="8" style="7" bestFit="1" customWidth="1"/>
    <col min="46" max="16384" width="9.33203125" style="7"/>
  </cols>
  <sheetData>
    <row r="1" spans="1:45" x14ac:dyDescent="0.2">
      <c r="J1" s="2" t="s">
        <v>225</v>
      </c>
      <c r="U1" s="2" t="s">
        <v>225</v>
      </c>
      <c r="AF1" s="2" t="s">
        <v>225</v>
      </c>
      <c r="AQ1" s="2" t="s">
        <v>225</v>
      </c>
    </row>
    <row r="2" spans="1:45" x14ac:dyDescent="0.2">
      <c r="B2" s="16" t="s">
        <v>220</v>
      </c>
      <c r="M2" s="16" t="s">
        <v>220</v>
      </c>
      <c r="X2" s="16" t="s">
        <v>220</v>
      </c>
      <c r="AI2" s="16" t="s">
        <v>220</v>
      </c>
    </row>
    <row r="3" spans="1:45" x14ac:dyDescent="0.2">
      <c r="A3" s="16"/>
      <c r="I3" s="1" t="s">
        <v>200</v>
      </c>
      <c r="T3" s="1" t="s">
        <v>200</v>
      </c>
      <c r="AE3" s="1" t="s">
        <v>200</v>
      </c>
      <c r="AP3" s="1" t="s">
        <v>200</v>
      </c>
    </row>
    <row r="4" spans="1:45" ht="45" customHeight="1" x14ac:dyDescent="0.2">
      <c r="A4" s="60" t="s">
        <v>219</v>
      </c>
      <c r="B4" s="60" t="s">
        <v>11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1" t="s">
        <v>12</v>
      </c>
      <c r="N4" s="61"/>
      <c r="O4" s="61"/>
      <c r="P4" s="61"/>
      <c r="Q4" s="61"/>
      <c r="R4" s="61"/>
      <c r="S4" s="61"/>
      <c r="T4" s="61"/>
      <c r="U4" s="61"/>
      <c r="V4" s="61"/>
      <c r="W4" s="61"/>
      <c r="X4" s="61" t="s">
        <v>13</v>
      </c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0" t="s">
        <v>2</v>
      </c>
      <c r="AJ4" s="60"/>
      <c r="AK4" s="60"/>
      <c r="AL4" s="60"/>
      <c r="AM4" s="60"/>
      <c r="AN4" s="60"/>
      <c r="AO4" s="60"/>
      <c r="AP4" s="60"/>
      <c r="AQ4" s="60"/>
      <c r="AR4" s="60"/>
      <c r="AS4" s="60"/>
    </row>
    <row r="5" spans="1:45" x14ac:dyDescent="0.2">
      <c r="A5" s="60"/>
      <c r="B5" s="28">
        <v>2001</v>
      </c>
      <c r="C5" s="28">
        <v>2003</v>
      </c>
      <c r="D5" s="28">
        <v>2005</v>
      </c>
      <c r="E5" s="28">
        <v>2007</v>
      </c>
      <c r="F5" s="28">
        <v>2009</v>
      </c>
      <c r="G5" s="28">
        <v>2011</v>
      </c>
      <c r="H5" s="28">
        <v>2013</v>
      </c>
      <c r="I5" s="28">
        <v>2015</v>
      </c>
      <c r="J5" s="28">
        <v>2017</v>
      </c>
      <c r="K5" s="28">
        <v>2019</v>
      </c>
      <c r="L5" s="28">
        <v>2021</v>
      </c>
      <c r="M5" s="28">
        <v>2001</v>
      </c>
      <c r="N5" s="28">
        <v>2003</v>
      </c>
      <c r="O5" s="28">
        <v>2005</v>
      </c>
      <c r="P5" s="28">
        <v>2007</v>
      </c>
      <c r="Q5" s="28">
        <v>2009</v>
      </c>
      <c r="R5" s="28">
        <v>2011</v>
      </c>
      <c r="S5" s="28">
        <v>2013</v>
      </c>
      <c r="T5" s="28">
        <v>2015</v>
      </c>
      <c r="U5" s="28">
        <v>2017</v>
      </c>
      <c r="V5" s="28">
        <v>2019</v>
      </c>
      <c r="W5" s="28">
        <v>2021</v>
      </c>
      <c r="X5" s="28">
        <v>2001</v>
      </c>
      <c r="Y5" s="28">
        <v>2003</v>
      </c>
      <c r="Z5" s="28">
        <v>2005</v>
      </c>
      <c r="AA5" s="28">
        <v>2007</v>
      </c>
      <c r="AB5" s="28">
        <v>2009</v>
      </c>
      <c r="AC5" s="28">
        <v>2011</v>
      </c>
      <c r="AD5" s="28">
        <v>2013</v>
      </c>
      <c r="AE5" s="28">
        <v>2015</v>
      </c>
      <c r="AF5" s="28">
        <v>2017</v>
      </c>
      <c r="AG5" s="28">
        <v>2019</v>
      </c>
      <c r="AH5" s="28">
        <v>2021</v>
      </c>
      <c r="AI5" s="28">
        <v>2001</v>
      </c>
      <c r="AJ5" s="28">
        <v>2003</v>
      </c>
      <c r="AK5" s="28">
        <v>2005</v>
      </c>
      <c r="AL5" s="28">
        <v>2007</v>
      </c>
      <c r="AM5" s="28">
        <v>2009</v>
      </c>
      <c r="AN5" s="28">
        <v>2011</v>
      </c>
      <c r="AO5" s="28">
        <v>2013</v>
      </c>
      <c r="AP5" s="28">
        <v>2015</v>
      </c>
      <c r="AQ5" s="28">
        <v>2017</v>
      </c>
      <c r="AR5" s="28">
        <v>2019</v>
      </c>
      <c r="AS5" s="28">
        <v>2021</v>
      </c>
    </row>
    <row r="6" spans="1:45" x14ac:dyDescent="0.2">
      <c r="A6" s="13" t="s">
        <v>201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x14ac:dyDescent="0.2">
      <c r="A7" s="10" t="s">
        <v>118</v>
      </c>
      <c r="B7" s="11">
        <v>7</v>
      </c>
      <c r="C7" s="11">
        <v>0</v>
      </c>
      <c r="D7" s="11">
        <v>0</v>
      </c>
      <c r="E7" s="11"/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/>
      <c r="N7" s="11">
        <v>7</v>
      </c>
      <c r="O7" s="11">
        <v>7</v>
      </c>
      <c r="P7" s="11"/>
      <c r="Q7" s="11">
        <v>63</v>
      </c>
      <c r="R7" s="11">
        <v>63</v>
      </c>
      <c r="S7" s="11">
        <v>63</v>
      </c>
      <c r="T7" s="11">
        <v>62</v>
      </c>
      <c r="U7" s="11">
        <v>126</v>
      </c>
      <c r="V7" s="11">
        <v>126</v>
      </c>
      <c r="W7" s="11">
        <v>125.91</v>
      </c>
      <c r="X7" s="11">
        <v>187</v>
      </c>
      <c r="Y7" s="11">
        <v>181</v>
      </c>
      <c r="Z7" s="11">
        <v>181</v>
      </c>
      <c r="AA7" s="11"/>
      <c r="AB7" s="11">
        <v>126</v>
      </c>
      <c r="AC7" s="11">
        <v>125</v>
      </c>
      <c r="AD7" s="11">
        <v>125</v>
      </c>
      <c r="AE7" s="11">
        <v>122</v>
      </c>
      <c r="AF7" s="11">
        <v>62</v>
      </c>
      <c r="AG7" s="11">
        <v>62.06</v>
      </c>
      <c r="AH7" s="11">
        <v>61.9</v>
      </c>
      <c r="AI7" s="11">
        <f>B7+X7</f>
        <v>194</v>
      </c>
      <c r="AJ7" s="11">
        <f t="shared" ref="AJ7:AS22" si="0">C7+N7+Y7</f>
        <v>188</v>
      </c>
      <c r="AK7" s="11">
        <f t="shared" si="0"/>
        <v>188</v>
      </c>
      <c r="AL7" s="11">
        <f t="shared" si="0"/>
        <v>0</v>
      </c>
      <c r="AM7" s="11">
        <f t="shared" si="0"/>
        <v>189</v>
      </c>
      <c r="AN7" s="11">
        <f t="shared" si="0"/>
        <v>188</v>
      </c>
      <c r="AO7" s="11">
        <f t="shared" si="0"/>
        <v>188</v>
      </c>
      <c r="AP7" s="11">
        <f t="shared" si="0"/>
        <v>184</v>
      </c>
      <c r="AQ7" s="11">
        <f t="shared" si="0"/>
        <v>188</v>
      </c>
      <c r="AR7" s="11">
        <f t="shared" si="0"/>
        <v>188.06</v>
      </c>
      <c r="AS7" s="11">
        <f t="shared" si="0"/>
        <v>187.81</v>
      </c>
    </row>
    <row r="8" spans="1:45" x14ac:dyDescent="0.2">
      <c r="A8" s="10" t="s">
        <v>119</v>
      </c>
      <c r="B8" s="11">
        <v>3</v>
      </c>
      <c r="C8" s="11">
        <v>0</v>
      </c>
      <c r="D8" s="11">
        <v>0</v>
      </c>
      <c r="E8" s="11"/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/>
      <c r="N8" s="11">
        <v>3</v>
      </c>
      <c r="O8" s="11">
        <v>3</v>
      </c>
      <c r="P8" s="11"/>
      <c r="Q8" s="11">
        <v>28</v>
      </c>
      <c r="R8" s="11">
        <v>28</v>
      </c>
      <c r="S8" s="11">
        <v>28</v>
      </c>
      <c r="T8" s="11">
        <v>28</v>
      </c>
      <c r="U8" s="11">
        <v>35</v>
      </c>
      <c r="V8" s="11">
        <v>35</v>
      </c>
      <c r="W8" s="11">
        <v>35</v>
      </c>
      <c r="X8" s="11">
        <v>44</v>
      </c>
      <c r="Y8" s="11">
        <v>44</v>
      </c>
      <c r="Z8" s="11">
        <v>44</v>
      </c>
      <c r="AA8" s="11"/>
      <c r="AB8" s="11">
        <v>21</v>
      </c>
      <c r="AC8" s="11">
        <v>21</v>
      </c>
      <c r="AD8" s="11">
        <v>21</v>
      </c>
      <c r="AE8" s="11">
        <v>22</v>
      </c>
      <c r="AF8" s="11">
        <v>33</v>
      </c>
      <c r="AG8" s="11">
        <v>33</v>
      </c>
      <c r="AH8" s="11">
        <v>32.97</v>
      </c>
      <c r="AI8" s="11">
        <f t="shared" ref="AI8:AI12" si="1">B8+X8</f>
        <v>47</v>
      </c>
      <c r="AJ8" s="11">
        <f t="shared" si="0"/>
        <v>47</v>
      </c>
      <c r="AK8" s="11">
        <f t="shared" si="0"/>
        <v>47</v>
      </c>
      <c r="AL8" s="11">
        <f t="shared" si="0"/>
        <v>0</v>
      </c>
      <c r="AM8" s="11">
        <f t="shared" si="0"/>
        <v>49</v>
      </c>
      <c r="AN8" s="11">
        <f t="shared" si="0"/>
        <v>49</v>
      </c>
      <c r="AO8" s="11">
        <f t="shared" si="0"/>
        <v>49</v>
      </c>
      <c r="AP8" s="11">
        <f t="shared" si="0"/>
        <v>50</v>
      </c>
      <c r="AQ8" s="11">
        <f t="shared" si="0"/>
        <v>68</v>
      </c>
      <c r="AR8" s="11">
        <f t="shared" si="0"/>
        <v>68</v>
      </c>
      <c r="AS8" s="11">
        <f t="shared" si="0"/>
        <v>67.97</v>
      </c>
    </row>
    <row r="9" spans="1:45" x14ac:dyDescent="0.2">
      <c r="A9" s="10" t="s">
        <v>120</v>
      </c>
      <c r="B9" s="11">
        <v>4</v>
      </c>
      <c r="C9" s="11">
        <v>0</v>
      </c>
      <c r="D9" s="11">
        <v>0</v>
      </c>
      <c r="E9" s="11"/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/>
      <c r="N9" s="11">
        <v>5</v>
      </c>
      <c r="O9" s="11">
        <v>5</v>
      </c>
      <c r="P9" s="11"/>
      <c r="Q9" s="11">
        <v>35</v>
      </c>
      <c r="R9" s="11">
        <v>35</v>
      </c>
      <c r="S9" s="11">
        <v>35</v>
      </c>
      <c r="T9" s="11">
        <v>39</v>
      </c>
      <c r="U9" s="11">
        <v>50</v>
      </c>
      <c r="V9" s="11">
        <v>50.18</v>
      </c>
      <c r="W9" s="11">
        <v>50.18</v>
      </c>
      <c r="X9" s="11">
        <v>87</v>
      </c>
      <c r="Y9" s="11">
        <v>88</v>
      </c>
      <c r="Z9" s="11">
        <v>88</v>
      </c>
      <c r="AA9" s="11"/>
      <c r="AB9" s="11">
        <v>74</v>
      </c>
      <c r="AC9" s="11">
        <v>74</v>
      </c>
      <c r="AD9" s="11">
        <v>74</v>
      </c>
      <c r="AE9" s="11">
        <v>87</v>
      </c>
      <c r="AF9" s="11">
        <v>87</v>
      </c>
      <c r="AG9" s="11">
        <v>86.9</v>
      </c>
      <c r="AH9" s="11">
        <v>87.58</v>
      </c>
      <c r="AI9" s="11">
        <f t="shared" si="1"/>
        <v>91</v>
      </c>
      <c r="AJ9" s="11">
        <f t="shared" si="0"/>
        <v>93</v>
      </c>
      <c r="AK9" s="11">
        <f t="shared" si="0"/>
        <v>93</v>
      </c>
      <c r="AL9" s="11">
        <f t="shared" si="0"/>
        <v>0</v>
      </c>
      <c r="AM9" s="11">
        <f t="shared" si="0"/>
        <v>109</v>
      </c>
      <c r="AN9" s="11">
        <f t="shared" si="0"/>
        <v>109</v>
      </c>
      <c r="AO9" s="11">
        <f t="shared" si="0"/>
        <v>109</v>
      </c>
      <c r="AP9" s="11">
        <f t="shared" si="0"/>
        <v>126</v>
      </c>
      <c r="AQ9" s="11">
        <f t="shared" si="0"/>
        <v>137</v>
      </c>
      <c r="AR9" s="11">
        <f t="shared" si="0"/>
        <v>137.08000000000001</v>
      </c>
      <c r="AS9" s="11">
        <f t="shared" si="0"/>
        <v>137.76</v>
      </c>
    </row>
    <row r="10" spans="1:45" x14ac:dyDescent="0.2">
      <c r="A10" s="10" t="s">
        <v>282</v>
      </c>
      <c r="B10" s="11"/>
      <c r="C10" s="11"/>
      <c r="D10" s="11"/>
      <c r="E10" s="11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/>
      <c r="N10" s="11"/>
      <c r="O10" s="11"/>
      <c r="P10" s="11"/>
      <c r="Q10" s="11">
        <v>0</v>
      </c>
      <c r="R10" s="11">
        <v>0</v>
      </c>
      <c r="S10" s="11">
        <v>0</v>
      </c>
      <c r="T10" s="11">
        <v>0</v>
      </c>
      <c r="U10" s="11">
        <v>2</v>
      </c>
      <c r="V10" s="11">
        <v>2</v>
      </c>
      <c r="W10" s="11">
        <v>2</v>
      </c>
      <c r="X10" s="11"/>
      <c r="Y10" s="11"/>
      <c r="Z10" s="11"/>
      <c r="AA10" s="11"/>
      <c r="AB10" s="11">
        <v>5</v>
      </c>
      <c r="AC10" s="11">
        <v>5</v>
      </c>
      <c r="AD10" s="11">
        <v>5</v>
      </c>
      <c r="AE10" s="11">
        <v>5</v>
      </c>
      <c r="AF10" s="11">
        <v>8</v>
      </c>
      <c r="AG10" s="11">
        <v>8</v>
      </c>
      <c r="AH10" s="11">
        <v>8.24</v>
      </c>
      <c r="AI10" s="11">
        <f t="shared" si="1"/>
        <v>0</v>
      </c>
      <c r="AJ10" s="11">
        <f t="shared" si="0"/>
        <v>0</v>
      </c>
      <c r="AK10" s="11">
        <f t="shared" si="0"/>
        <v>0</v>
      </c>
      <c r="AL10" s="11">
        <f t="shared" si="0"/>
        <v>0</v>
      </c>
      <c r="AM10" s="11">
        <f t="shared" si="0"/>
        <v>5</v>
      </c>
      <c r="AN10" s="11">
        <f t="shared" si="0"/>
        <v>5</v>
      </c>
      <c r="AO10" s="11">
        <f t="shared" si="0"/>
        <v>5</v>
      </c>
      <c r="AP10" s="11">
        <f t="shared" si="0"/>
        <v>5</v>
      </c>
      <c r="AQ10" s="11">
        <f t="shared" si="0"/>
        <v>10</v>
      </c>
      <c r="AR10" s="11">
        <f t="shared" si="0"/>
        <v>10</v>
      </c>
      <c r="AS10" s="11">
        <f t="shared" si="0"/>
        <v>10.24</v>
      </c>
    </row>
    <row r="11" spans="1:45" x14ac:dyDescent="0.2">
      <c r="A11" s="10" t="s">
        <v>121</v>
      </c>
      <c r="B11" s="11">
        <v>0</v>
      </c>
      <c r="C11" s="11">
        <v>0</v>
      </c>
      <c r="D11" s="11">
        <v>0</v>
      </c>
      <c r="E11" s="11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/>
      <c r="N11" s="11">
        <v>0</v>
      </c>
      <c r="O11" s="11">
        <v>0</v>
      </c>
      <c r="P11" s="11"/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1</v>
      </c>
      <c r="Y11" s="11">
        <v>1</v>
      </c>
      <c r="Z11" s="11">
        <v>1</v>
      </c>
      <c r="AA11" s="11"/>
      <c r="AB11" s="11">
        <v>1</v>
      </c>
      <c r="AC11" s="11">
        <v>1</v>
      </c>
      <c r="AD11" s="11">
        <v>1</v>
      </c>
      <c r="AE11" s="11">
        <v>1</v>
      </c>
      <c r="AF11" s="11">
        <v>1</v>
      </c>
      <c r="AG11" s="11">
        <v>1</v>
      </c>
      <c r="AH11" s="11">
        <v>1</v>
      </c>
      <c r="AI11" s="11">
        <f t="shared" si="1"/>
        <v>1</v>
      </c>
      <c r="AJ11" s="11">
        <f t="shared" si="0"/>
        <v>1</v>
      </c>
      <c r="AK11" s="11">
        <f t="shared" si="0"/>
        <v>1</v>
      </c>
      <c r="AL11" s="11">
        <f t="shared" si="0"/>
        <v>0</v>
      </c>
      <c r="AM11" s="11">
        <f t="shared" si="0"/>
        <v>1</v>
      </c>
      <c r="AN11" s="11">
        <f t="shared" si="0"/>
        <v>1</v>
      </c>
      <c r="AO11" s="11">
        <f t="shared" si="0"/>
        <v>1</v>
      </c>
      <c r="AP11" s="11">
        <f t="shared" si="0"/>
        <v>1</v>
      </c>
      <c r="AQ11" s="11">
        <f t="shared" si="0"/>
        <v>1</v>
      </c>
      <c r="AR11" s="11">
        <f t="shared" si="0"/>
        <v>1</v>
      </c>
      <c r="AS11" s="11">
        <f t="shared" si="0"/>
        <v>1</v>
      </c>
    </row>
    <row r="12" spans="1:45" x14ac:dyDescent="0.2">
      <c r="A12" s="10" t="s">
        <v>122</v>
      </c>
      <c r="B12" s="11"/>
      <c r="C12" s="11"/>
      <c r="D12" s="11"/>
      <c r="E12" s="11"/>
      <c r="F12" s="11"/>
      <c r="G12" s="11"/>
      <c r="H12" s="11"/>
      <c r="I12" s="11">
        <v>0</v>
      </c>
      <c r="J12" s="11">
        <v>0</v>
      </c>
      <c r="K12" s="11">
        <v>0</v>
      </c>
      <c r="L12" s="11">
        <v>0</v>
      </c>
      <c r="M12" s="11"/>
      <c r="N12" s="11"/>
      <c r="O12" s="11"/>
      <c r="P12" s="11"/>
      <c r="Q12" s="11"/>
      <c r="R12" s="11"/>
      <c r="S12" s="11"/>
      <c r="T12" s="11">
        <v>0</v>
      </c>
      <c r="U12" s="11">
        <v>0</v>
      </c>
      <c r="V12" s="11">
        <v>0</v>
      </c>
      <c r="W12" s="11">
        <v>0</v>
      </c>
      <c r="X12" s="11"/>
      <c r="Y12" s="11"/>
      <c r="Z12" s="11"/>
      <c r="AA12" s="11"/>
      <c r="AB12" s="11"/>
      <c r="AC12" s="11"/>
      <c r="AD12" s="11"/>
      <c r="AE12" s="11">
        <v>1</v>
      </c>
      <c r="AF12" s="11">
        <v>0</v>
      </c>
      <c r="AG12" s="11">
        <v>0</v>
      </c>
      <c r="AH12" s="11">
        <v>0</v>
      </c>
      <c r="AI12" s="11">
        <f t="shared" si="1"/>
        <v>0</v>
      </c>
      <c r="AJ12" s="11">
        <f t="shared" si="0"/>
        <v>0</v>
      </c>
      <c r="AK12" s="11">
        <f t="shared" si="0"/>
        <v>0</v>
      </c>
      <c r="AL12" s="11">
        <f t="shared" si="0"/>
        <v>0</v>
      </c>
      <c r="AM12" s="11">
        <f t="shared" si="0"/>
        <v>0</v>
      </c>
      <c r="AN12" s="11">
        <f t="shared" si="0"/>
        <v>0</v>
      </c>
      <c r="AO12" s="11">
        <f t="shared" si="0"/>
        <v>0</v>
      </c>
      <c r="AP12" s="11">
        <f t="shared" si="0"/>
        <v>1</v>
      </c>
      <c r="AQ12" s="11">
        <f t="shared" si="0"/>
        <v>0</v>
      </c>
      <c r="AR12" s="11">
        <f t="shared" si="0"/>
        <v>0</v>
      </c>
      <c r="AS12" s="11">
        <f t="shared" si="0"/>
        <v>0</v>
      </c>
    </row>
    <row r="13" spans="1:45" s="6" customFormat="1" x14ac:dyDescent="0.2">
      <c r="A13" s="13" t="s">
        <v>2</v>
      </c>
      <c r="B13" s="12">
        <f>SUM(B7:B12)</f>
        <v>14</v>
      </c>
      <c r="C13" s="12">
        <f t="shared" ref="C13:AI13" si="2">SUM(C7:C12)</f>
        <v>0</v>
      </c>
      <c r="D13" s="12">
        <f t="shared" si="2"/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15</v>
      </c>
      <c r="O13" s="12">
        <f t="shared" si="2"/>
        <v>15</v>
      </c>
      <c r="P13" s="12">
        <f t="shared" si="2"/>
        <v>0</v>
      </c>
      <c r="Q13" s="12">
        <f>SUM(Q7:Q12)</f>
        <v>126</v>
      </c>
      <c r="R13" s="12">
        <f t="shared" si="2"/>
        <v>126</v>
      </c>
      <c r="S13" s="12">
        <f t="shared" si="2"/>
        <v>126</v>
      </c>
      <c r="T13" s="12">
        <f t="shared" si="2"/>
        <v>129</v>
      </c>
      <c r="U13" s="12">
        <f t="shared" si="2"/>
        <v>213</v>
      </c>
      <c r="V13" s="12">
        <f t="shared" si="2"/>
        <v>213.18</v>
      </c>
      <c r="W13" s="12">
        <f t="shared" si="2"/>
        <v>213.09</v>
      </c>
      <c r="X13" s="12">
        <f t="shared" si="2"/>
        <v>319</v>
      </c>
      <c r="Y13" s="12">
        <f t="shared" si="2"/>
        <v>314</v>
      </c>
      <c r="Z13" s="12">
        <f t="shared" si="2"/>
        <v>314</v>
      </c>
      <c r="AA13" s="12">
        <f t="shared" si="2"/>
        <v>0</v>
      </c>
      <c r="AB13" s="12">
        <f t="shared" si="2"/>
        <v>227</v>
      </c>
      <c r="AC13" s="12">
        <f t="shared" si="2"/>
        <v>226</v>
      </c>
      <c r="AD13" s="12">
        <f t="shared" si="2"/>
        <v>226</v>
      </c>
      <c r="AE13" s="12">
        <f t="shared" si="2"/>
        <v>238</v>
      </c>
      <c r="AF13" s="12">
        <f t="shared" si="2"/>
        <v>191</v>
      </c>
      <c r="AG13" s="12">
        <f t="shared" si="2"/>
        <v>190.96</v>
      </c>
      <c r="AH13" s="12">
        <f t="shared" si="2"/>
        <v>191.69</v>
      </c>
      <c r="AI13" s="12">
        <f t="shared" si="2"/>
        <v>333</v>
      </c>
      <c r="AJ13" s="12">
        <f t="shared" si="0"/>
        <v>329</v>
      </c>
      <c r="AK13" s="12">
        <f t="shared" si="0"/>
        <v>329</v>
      </c>
      <c r="AL13" s="12">
        <f t="shared" si="0"/>
        <v>0</v>
      </c>
      <c r="AM13" s="12">
        <f t="shared" si="0"/>
        <v>353</v>
      </c>
      <c r="AN13" s="12">
        <f t="shared" si="0"/>
        <v>352</v>
      </c>
      <c r="AO13" s="12">
        <f t="shared" si="0"/>
        <v>352</v>
      </c>
      <c r="AP13" s="12">
        <f t="shared" si="0"/>
        <v>367</v>
      </c>
      <c r="AQ13" s="12">
        <f t="shared" si="0"/>
        <v>404</v>
      </c>
      <c r="AR13" s="12">
        <f t="shared" si="0"/>
        <v>404.14</v>
      </c>
      <c r="AS13" s="12">
        <f t="shared" si="0"/>
        <v>404.78</v>
      </c>
    </row>
    <row r="14" spans="1:45" x14ac:dyDescent="0.2">
      <c r="A14" s="13" t="s">
        <v>202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>
        <f t="shared" si="0"/>
        <v>0</v>
      </c>
      <c r="AK14" s="11">
        <f t="shared" si="0"/>
        <v>0</v>
      </c>
      <c r="AL14" s="11"/>
      <c r="AM14" s="11">
        <f t="shared" si="0"/>
        <v>0</v>
      </c>
      <c r="AN14" s="11">
        <f t="shared" si="0"/>
        <v>0</v>
      </c>
      <c r="AO14" s="11">
        <f t="shared" si="0"/>
        <v>0</v>
      </c>
      <c r="AP14" s="11">
        <f t="shared" si="0"/>
        <v>0</v>
      </c>
      <c r="AQ14" s="11">
        <f t="shared" si="0"/>
        <v>0</v>
      </c>
      <c r="AR14" s="11">
        <f t="shared" si="0"/>
        <v>0</v>
      </c>
      <c r="AS14" s="11">
        <f t="shared" si="0"/>
        <v>0</v>
      </c>
    </row>
    <row r="15" spans="1:45" x14ac:dyDescent="0.2">
      <c r="A15" s="10" t="s">
        <v>123</v>
      </c>
      <c r="B15" s="11">
        <v>4</v>
      </c>
      <c r="C15" s="11">
        <v>0</v>
      </c>
      <c r="D15" s="11">
        <v>0</v>
      </c>
      <c r="E15" s="11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/>
      <c r="N15" s="11">
        <v>7</v>
      </c>
      <c r="O15" s="11">
        <v>10</v>
      </c>
      <c r="P15" s="11"/>
      <c r="Q15" s="11">
        <v>10</v>
      </c>
      <c r="R15" s="11">
        <v>16</v>
      </c>
      <c r="S15" s="11">
        <v>16</v>
      </c>
      <c r="T15" s="11">
        <v>17</v>
      </c>
      <c r="U15" s="11">
        <v>17</v>
      </c>
      <c r="V15" s="11">
        <v>17</v>
      </c>
      <c r="W15" s="11">
        <v>17.14</v>
      </c>
      <c r="X15" s="11"/>
      <c r="Y15" s="11">
        <v>0</v>
      </c>
      <c r="Z15" s="11">
        <v>1</v>
      </c>
      <c r="AA15" s="11"/>
      <c r="AB15" s="11">
        <v>2</v>
      </c>
      <c r="AC15" s="11">
        <v>1</v>
      </c>
      <c r="AD15" s="11">
        <v>1</v>
      </c>
      <c r="AE15" s="11">
        <v>3</v>
      </c>
      <c r="AF15" s="11">
        <v>3</v>
      </c>
      <c r="AG15" s="11">
        <v>3</v>
      </c>
      <c r="AH15" s="11">
        <v>3.04</v>
      </c>
      <c r="AI15" s="11">
        <f>B15+X15</f>
        <v>4</v>
      </c>
      <c r="AJ15" s="11">
        <f t="shared" si="0"/>
        <v>7</v>
      </c>
      <c r="AK15" s="11">
        <f t="shared" si="0"/>
        <v>11</v>
      </c>
      <c r="AL15" s="11"/>
      <c r="AM15" s="11">
        <f t="shared" si="0"/>
        <v>12</v>
      </c>
      <c r="AN15" s="11">
        <f t="shared" si="0"/>
        <v>17</v>
      </c>
      <c r="AO15" s="11">
        <f t="shared" si="0"/>
        <v>17</v>
      </c>
      <c r="AP15" s="11">
        <f t="shared" si="0"/>
        <v>20</v>
      </c>
      <c r="AQ15" s="11">
        <f t="shared" si="0"/>
        <v>20</v>
      </c>
      <c r="AR15" s="11">
        <f t="shared" si="0"/>
        <v>20</v>
      </c>
      <c r="AS15" s="11">
        <f t="shared" si="0"/>
        <v>20.18</v>
      </c>
    </row>
    <row r="16" spans="1:45" x14ac:dyDescent="0.2">
      <c r="A16" s="10" t="s">
        <v>124</v>
      </c>
      <c r="B16" s="11">
        <v>1</v>
      </c>
      <c r="C16" s="11">
        <v>0</v>
      </c>
      <c r="D16" s="11">
        <v>0</v>
      </c>
      <c r="E16" s="11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/>
      <c r="N16" s="11">
        <v>3</v>
      </c>
      <c r="O16" s="11">
        <v>4</v>
      </c>
      <c r="P16" s="11"/>
      <c r="Q16" s="11">
        <v>4</v>
      </c>
      <c r="R16" s="11">
        <v>4</v>
      </c>
      <c r="S16" s="11">
        <v>4</v>
      </c>
      <c r="T16" s="11">
        <v>3</v>
      </c>
      <c r="U16" s="11">
        <v>3</v>
      </c>
      <c r="V16" s="11">
        <v>3</v>
      </c>
      <c r="W16" s="11">
        <v>3.58</v>
      </c>
      <c r="X16" s="11"/>
      <c r="Y16" s="11">
        <v>0</v>
      </c>
      <c r="Z16" s="11">
        <v>1</v>
      </c>
      <c r="AA16" s="11"/>
      <c r="AB16" s="11">
        <v>1</v>
      </c>
      <c r="AC16" s="11">
        <v>1</v>
      </c>
      <c r="AD16" s="11">
        <v>1</v>
      </c>
      <c r="AE16" s="11">
        <v>3</v>
      </c>
      <c r="AF16" s="11">
        <v>3</v>
      </c>
      <c r="AG16" s="11">
        <v>3</v>
      </c>
      <c r="AH16" s="11">
        <v>3.58</v>
      </c>
      <c r="AI16" s="11">
        <f t="shared" ref="AI16" si="3">B16+X16</f>
        <v>1</v>
      </c>
      <c r="AJ16" s="11">
        <f t="shared" si="0"/>
        <v>3</v>
      </c>
      <c r="AK16" s="11">
        <f t="shared" si="0"/>
        <v>5</v>
      </c>
      <c r="AL16" s="11"/>
      <c r="AM16" s="11">
        <f t="shared" si="0"/>
        <v>5</v>
      </c>
      <c r="AN16" s="11">
        <f t="shared" si="0"/>
        <v>5</v>
      </c>
      <c r="AO16" s="11">
        <f t="shared" si="0"/>
        <v>5</v>
      </c>
      <c r="AP16" s="11">
        <f t="shared" si="0"/>
        <v>6</v>
      </c>
      <c r="AQ16" s="11">
        <f t="shared" si="0"/>
        <v>6</v>
      </c>
      <c r="AR16" s="11">
        <f t="shared" si="0"/>
        <v>6</v>
      </c>
      <c r="AS16" s="11">
        <f t="shared" si="0"/>
        <v>7.16</v>
      </c>
    </row>
    <row r="17" spans="1:45" s="6" customFormat="1" x14ac:dyDescent="0.2">
      <c r="A17" s="13" t="s">
        <v>2</v>
      </c>
      <c r="B17" s="12">
        <f>SUM(B15:B16)</f>
        <v>5</v>
      </c>
      <c r="C17" s="12">
        <f t="shared" ref="C17:AL17" si="4">SUM(C15:C16)</f>
        <v>0</v>
      </c>
      <c r="D17" s="12">
        <f t="shared" si="4"/>
        <v>0</v>
      </c>
      <c r="E17" s="12">
        <f t="shared" si="4"/>
        <v>0</v>
      </c>
      <c r="F17" s="12">
        <f t="shared" si="4"/>
        <v>0</v>
      </c>
      <c r="G17" s="12">
        <f t="shared" si="4"/>
        <v>0</v>
      </c>
      <c r="H17" s="12">
        <f t="shared" si="4"/>
        <v>0</v>
      </c>
      <c r="I17" s="12">
        <f t="shared" si="4"/>
        <v>0</v>
      </c>
      <c r="J17" s="12">
        <f t="shared" si="4"/>
        <v>0</v>
      </c>
      <c r="K17" s="12">
        <f t="shared" si="4"/>
        <v>0</v>
      </c>
      <c r="L17" s="12">
        <f t="shared" si="4"/>
        <v>0</v>
      </c>
      <c r="M17" s="12">
        <f t="shared" si="4"/>
        <v>0</v>
      </c>
      <c r="N17" s="12">
        <f t="shared" si="4"/>
        <v>10</v>
      </c>
      <c r="O17" s="12">
        <f t="shared" si="4"/>
        <v>14</v>
      </c>
      <c r="P17" s="12">
        <f t="shared" si="4"/>
        <v>0</v>
      </c>
      <c r="Q17" s="12">
        <f t="shared" si="4"/>
        <v>14</v>
      </c>
      <c r="R17" s="12">
        <f>SUM(R15:R16)</f>
        <v>20</v>
      </c>
      <c r="S17" s="12">
        <f t="shared" si="4"/>
        <v>20</v>
      </c>
      <c r="T17" s="12">
        <f t="shared" si="4"/>
        <v>20</v>
      </c>
      <c r="U17" s="12">
        <f t="shared" si="4"/>
        <v>20</v>
      </c>
      <c r="V17" s="12">
        <f t="shared" si="4"/>
        <v>20</v>
      </c>
      <c r="W17" s="12">
        <f t="shared" si="4"/>
        <v>20.72</v>
      </c>
      <c r="X17" s="12">
        <f t="shared" si="4"/>
        <v>0</v>
      </c>
      <c r="Y17" s="12">
        <f t="shared" si="4"/>
        <v>0</v>
      </c>
      <c r="Z17" s="12">
        <f t="shared" si="4"/>
        <v>2</v>
      </c>
      <c r="AA17" s="12">
        <f t="shared" si="4"/>
        <v>0</v>
      </c>
      <c r="AB17" s="12">
        <f t="shared" si="4"/>
        <v>3</v>
      </c>
      <c r="AC17" s="12">
        <f t="shared" si="4"/>
        <v>2</v>
      </c>
      <c r="AD17" s="12">
        <f t="shared" si="4"/>
        <v>2</v>
      </c>
      <c r="AE17" s="12">
        <f t="shared" si="4"/>
        <v>6</v>
      </c>
      <c r="AF17" s="12">
        <f t="shared" si="4"/>
        <v>6</v>
      </c>
      <c r="AG17" s="12">
        <f t="shared" si="4"/>
        <v>6</v>
      </c>
      <c r="AH17" s="12">
        <f t="shared" si="4"/>
        <v>6.62</v>
      </c>
      <c r="AI17" s="12">
        <f t="shared" si="4"/>
        <v>5</v>
      </c>
      <c r="AJ17" s="12">
        <f t="shared" si="0"/>
        <v>10</v>
      </c>
      <c r="AK17" s="12">
        <f t="shared" si="0"/>
        <v>16</v>
      </c>
      <c r="AL17" s="12">
        <f t="shared" si="4"/>
        <v>0</v>
      </c>
      <c r="AM17" s="12">
        <f t="shared" si="0"/>
        <v>17</v>
      </c>
      <c r="AN17" s="12">
        <f t="shared" si="0"/>
        <v>22</v>
      </c>
      <c r="AO17" s="12">
        <f t="shared" si="0"/>
        <v>22</v>
      </c>
      <c r="AP17" s="12">
        <f t="shared" si="0"/>
        <v>26</v>
      </c>
      <c r="AQ17" s="12">
        <f t="shared" si="0"/>
        <v>26</v>
      </c>
      <c r="AR17" s="12">
        <f t="shared" si="0"/>
        <v>26</v>
      </c>
      <c r="AS17" s="12">
        <f t="shared" si="0"/>
        <v>27.34</v>
      </c>
    </row>
    <row r="18" spans="1:45" x14ac:dyDescent="0.2">
      <c r="A18" s="13" t="s">
        <v>203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>
        <f t="shared" si="0"/>
        <v>0</v>
      </c>
      <c r="AK18" s="11">
        <f t="shared" si="0"/>
        <v>0</v>
      </c>
      <c r="AL18" s="11"/>
      <c r="AM18" s="11">
        <f t="shared" si="0"/>
        <v>0</v>
      </c>
      <c r="AN18" s="11">
        <f t="shared" si="0"/>
        <v>0</v>
      </c>
      <c r="AO18" s="11">
        <f t="shared" si="0"/>
        <v>0</v>
      </c>
      <c r="AP18" s="11">
        <f t="shared" si="0"/>
        <v>0</v>
      </c>
      <c r="AQ18" s="11">
        <f t="shared" si="0"/>
        <v>0</v>
      </c>
      <c r="AR18" s="11">
        <f t="shared" si="0"/>
        <v>0</v>
      </c>
      <c r="AS18" s="11">
        <f t="shared" si="0"/>
        <v>0</v>
      </c>
    </row>
    <row r="19" spans="1:45" x14ac:dyDescent="0.2">
      <c r="A19" s="10" t="s">
        <v>125</v>
      </c>
      <c r="B19" s="11">
        <v>1</v>
      </c>
      <c r="C19" s="11">
        <v>0</v>
      </c>
      <c r="D19" s="11">
        <v>0</v>
      </c>
      <c r="E19" s="11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/>
      <c r="N19" s="11">
        <v>2</v>
      </c>
      <c r="O19" s="11">
        <v>2</v>
      </c>
      <c r="P19" s="11"/>
      <c r="Q19" s="11">
        <v>2</v>
      </c>
      <c r="R19" s="11">
        <v>1</v>
      </c>
      <c r="S19" s="11">
        <v>1</v>
      </c>
      <c r="T19" s="11">
        <v>1</v>
      </c>
      <c r="U19" s="11">
        <v>1</v>
      </c>
      <c r="V19" s="11">
        <v>0.87</v>
      </c>
      <c r="W19" s="11">
        <v>0.71</v>
      </c>
      <c r="X19" s="11">
        <v>1</v>
      </c>
      <c r="Y19" s="11">
        <v>0</v>
      </c>
      <c r="Z19" s="11">
        <v>4</v>
      </c>
      <c r="AA19" s="11"/>
      <c r="AB19" s="11">
        <v>25</v>
      </c>
      <c r="AC19" s="11">
        <v>29</v>
      </c>
      <c r="AD19" s="11">
        <v>35</v>
      </c>
      <c r="AE19" s="11">
        <v>32</v>
      </c>
      <c r="AF19" s="11">
        <v>31</v>
      </c>
      <c r="AG19" s="11">
        <v>30.18</v>
      </c>
      <c r="AH19" s="11">
        <v>25.67</v>
      </c>
      <c r="AI19" s="11">
        <f>B19+X19</f>
        <v>2</v>
      </c>
      <c r="AJ19" s="11">
        <f t="shared" si="0"/>
        <v>2</v>
      </c>
      <c r="AK19" s="11">
        <f t="shared" si="0"/>
        <v>6</v>
      </c>
      <c r="AL19" s="11"/>
      <c r="AM19" s="11">
        <f t="shared" si="0"/>
        <v>27</v>
      </c>
      <c r="AN19" s="11">
        <f t="shared" si="0"/>
        <v>30</v>
      </c>
      <c r="AO19" s="11">
        <f t="shared" si="0"/>
        <v>36</v>
      </c>
      <c r="AP19" s="11">
        <f t="shared" si="0"/>
        <v>33</v>
      </c>
      <c r="AQ19" s="11">
        <f t="shared" si="0"/>
        <v>32</v>
      </c>
      <c r="AR19" s="11">
        <f t="shared" si="0"/>
        <v>31.05</v>
      </c>
      <c r="AS19" s="11">
        <f t="shared" si="0"/>
        <v>26.380000000000003</v>
      </c>
    </row>
    <row r="20" spans="1:45" x14ac:dyDescent="0.2">
      <c r="A20" s="10" t="s">
        <v>126</v>
      </c>
      <c r="B20" s="11"/>
      <c r="C20" s="11"/>
      <c r="D20" s="11"/>
      <c r="E20" s="11"/>
      <c r="F20" s="11"/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/>
      <c r="N20" s="11"/>
      <c r="O20" s="11"/>
      <c r="P20" s="11"/>
      <c r="Q20" s="11"/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/>
      <c r="Y20" s="11"/>
      <c r="Z20" s="11"/>
      <c r="AA20" s="11"/>
      <c r="AB20" s="11"/>
      <c r="AC20" s="11">
        <v>1</v>
      </c>
      <c r="AD20" s="11">
        <v>2</v>
      </c>
      <c r="AE20" s="11">
        <v>2</v>
      </c>
      <c r="AF20" s="11">
        <v>2</v>
      </c>
      <c r="AG20" s="11">
        <v>2.37</v>
      </c>
      <c r="AH20" s="11">
        <v>2.61</v>
      </c>
      <c r="AI20" s="11">
        <f t="shared" ref="AI20:AI32" si="5">B20+X20</f>
        <v>0</v>
      </c>
      <c r="AJ20" s="11">
        <f t="shared" si="0"/>
        <v>0</v>
      </c>
      <c r="AK20" s="11">
        <f t="shared" si="0"/>
        <v>0</v>
      </c>
      <c r="AL20" s="11"/>
      <c r="AM20" s="11">
        <f t="shared" si="0"/>
        <v>0</v>
      </c>
      <c r="AN20" s="11">
        <f t="shared" si="0"/>
        <v>1</v>
      </c>
      <c r="AO20" s="11">
        <f t="shared" si="0"/>
        <v>2</v>
      </c>
      <c r="AP20" s="11">
        <f t="shared" si="0"/>
        <v>2</v>
      </c>
      <c r="AQ20" s="11">
        <f t="shared" si="0"/>
        <v>2</v>
      </c>
      <c r="AR20" s="11">
        <f t="shared" si="0"/>
        <v>2.37</v>
      </c>
      <c r="AS20" s="11">
        <f t="shared" si="0"/>
        <v>2.61</v>
      </c>
    </row>
    <row r="21" spans="1:45" x14ac:dyDescent="0.2">
      <c r="A21" s="10" t="s">
        <v>127</v>
      </c>
      <c r="B21" s="11"/>
      <c r="C21" s="11"/>
      <c r="D21" s="11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/>
      <c r="N21" s="11"/>
      <c r="O21" s="11"/>
      <c r="P21" s="11"/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/>
      <c r="Y21" s="11"/>
      <c r="Z21" s="11"/>
      <c r="AA21" s="11"/>
      <c r="AB21" s="11">
        <v>3</v>
      </c>
      <c r="AC21" s="11">
        <v>0</v>
      </c>
      <c r="AD21" s="11">
        <v>8</v>
      </c>
      <c r="AE21" s="11">
        <v>8</v>
      </c>
      <c r="AF21" s="11">
        <v>8</v>
      </c>
      <c r="AG21" s="11">
        <v>7.25</v>
      </c>
      <c r="AH21" s="11">
        <v>5.72</v>
      </c>
      <c r="AI21" s="11">
        <f t="shared" si="5"/>
        <v>0</v>
      </c>
      <c r="AJ21" s="11">
        <f t="shared" si="0"/>
        <v>0</v>
      </c>
      <c r="AK21" s="11">
        <f t="shared" si="0"/>
        <v>0</v>
      </c>
      <c r="AL21" s="11"/>
      <c r="AM21" s="11">
        <f t="shared" si="0"/>
        <v>3</v>
      </c>
      <c r="AN21" s="11">
        <f t="shared" si="0"/>
        <v>0</v>
      </c>
      <c r="AO21" s="11">
        <f t="shared" si="0"/>
        <v>8</v>
      </c>
      <c r="AP21" s="11">
        <f t="shared" si="0"/>
        <v>8</v>
      </c>
      <c r="AQ21" s="11">
        <f t="shared" si="0"/>
        <v>8</v>
      </c>
      <c r="AR21" s="11">
        <f t="shared" si="0"/>
        <v>7.25</v>
      </c>
      <c r="AS21" s="11">
        <f t="shared" si="0"/>
        <v>5.72</v>
      </c>
    </row>
    <row r="22" spans="1:45" x14ac:dyDescent="0.2">
      <c r="A22" s="10" t="s">
        <v>128</v>
      </c>
      <c r="B22" s="11">
        <v>17</v>
      </c>
      <c r="C22" s="11">
        <v>0</v>
      </c>
      <c r="D22" s="11">
        <v>0</v>
      </c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/>
      <c r="N22" s="11">
        <v>20</v>
      </c>
      <c r="O22" s="11">
        <v>22</v>
      </c>
      <c r="P22" s="11"/>
      <c r="Q22" s="11">
        <v>23</v>
      </c>
      <c r="R22" s="11">
        <v>21</v>
      </c>
      <c r="S22" s="11">
        <v>16</v>
      </c>
      <c r="T22" s="11">
        <v>15</v>
      </c>
      <c r="U22" s="11">
        <v>14</v>
      </c>
      <c r="V22" s="11">
        <v>13.35</v>
      </c>
      <c r="W22" s="11">
        <v>13.33</v>
      </c>
      <c r="X22" s="11">
        <v>11</v>
      </c>
      <c r="Y22" s="11">
        <v>13</v>
      </c>
      <c r="Z22" s="11">
        <v>14</v>
      </c>
      <c r="AA22" s="11"/>
      <c r="AB22" s="11">
        <v>19</v>
      </c>
      <c r="AC22" s="11">
        <v>22</v>
      </c>
      <c r="AD22" s="11">
        <v>28</v>
      </c>
      <c r="AE22" s="11">
        <v>27</v>
      </c>
      <c r="AF22" s="11">
        <v>31</v>
      </c>
      <c r="AG22" s="11">
        <v>31.09</v>
      </c>
      <c r="AH22" s="11">
        <v>32.049999999999997</v>
      </c>
      <c r="AI22" s="11">
        <f t="shared" si="5"/>
        <v>28</v>
      </c>
      <c r="AJ22" s="11">
        <f t="shared" si="0"/>
        <v>33</v>
      </c>
      <c r="AK22" s="11">
        <f t="shared" si="0"/>
        <v>36</v>
      </c>
      <c r="AL22" s="11"/>
      <c r="AM22" s="11">
        <f t="shared" si="0"/>
        <v>42</v>
      </c>
      <c r="AN22" s="11">
        <f t="shared" si="0"/>
        <v>43</v>
      </c>
      <c r="AO22" s="11">
        <f t="shared" si="0"/>
        <v>44</v>
      </c>
      <c r="AP22" s="11">
        <f t="shared" si="0"/>
        <v>42</v>
      </c>
      <c r="AQ22" s="11">
        <f t="shared" si="0"/>
        <v>45</v>
      </c>
      <c r="AR22" s="11">
        <f t="shared" si="0"/>
        <v>44.44</v>
      </c>
      <c r="AS22" s="11">
        <f t="shared" si="0"/>
        <v>45.379999999999995</v>
      </c>
    </row>
    <row r="23" spans="1:45" x14ac:dyDescent="0.2">
      <c r="A23" s="10" t="s">
        <v>129</v>
      </c>
      <c r="B23" s="11">
        <v>10</v>
      </c>
      <c r="C23" s="11">
        <v>0</v>
      </c>
      <c r="D23" s="11">
        <v>0</v>
      </c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/>
      <c r="N23" s="11">
        <v>10</v>
      </c>
      <c r="O23" s="11">
        <v>6</v>
      </c>
      <c r="P23" s="11"/>
      <c r="Q23" s="11">
        <v>6</v>
      </c>
      <c r="R23" s="11">
        <v>6</v>
      </c>
      <c r="S23" s="11">
        <v>6</v>
      </c>
      <c r="T23" s="11">
        <v>6</v>
      </c>
      <c r="U23" s="11">
        <v>6</v>
      </c>
      <c r="V23" s="11">
        <v>5.9</v>
      </c>
      <c r="W23" s="11">
        <v>5.84</v>
      </c>
      <c r="X23" s="11">
        <v>6</v>
      </c>
      <c r="Y23" s="11">
        <v>6</v>
      </c>
      <c r="Z23" s="11">
        <v>8</v>
      </c>
      <c r="AA23" s="11"/>
      <c r="AB23" s="11">
        <v>7</v>
      </c>
      <c r="AC23" s="11">
        <v>13</v>
      </c>
      <c r="AD23" s="11">
        <v>5</v>
      </c>
      <c r="AE23" s="11">
        <v>11</v>
      </c>
      <c r="AF23" s="11">
        <v>16</v>
      </c>
      <c r="AG23" s="11">
        <v>15.73</v>
      </c>
      <c r="AH23" s="11">
        <v>15.23</v>
      </c>
      <c r="AI23" s="11">
        <f t="shared" si="5"/>
        <v>16</v>
      </c>
      <c r="AJ23" s="11">
        <f t="shared" ref="AJ23:AK84" si="6">C23+N23+Y23</f>
        <v>16</v>
      </c>
      <c r="AK23" s="11">
        <f t="shared" si="6"/>
        <v>14</v>
      </c>
      <c r="AL23" s="11"/>
      <c r="AM23" s="11">
        <f t="shared" ref="AM23:AS59" si="7">F23+Q23+AB23</f>
        <v>13</v>
      </c>
      <c r="AN23" s="11">
        <f t="shared" si="7"/>
        <v>19</v>
      </c>
      <c r="AO23" s="11">
        <f t="shared" si="7"/>
        <v>11</v>
      </c>
      <c r="AP23" s="11">
        <f t="shared" si="7"/>
        <v>17</v>
      </c>
      <c r="AQ23" s="11">
        <f t="shared" si="7"/>
        <v>22</v>
      </c>
      <c r="AR23" s="11">
        <f t="shared" si="7"/>
        <v>21.630000000000003</v>
      </c>
      <c r="AS23" s="11">
        <f t="shared" si="7"/>
        <v>21.07</v>
      </c>
    </row>
    <row r="24" spans="1:45" x14ac:dyDescent="0.2">
      <c r="A24" s="10" t="s">
        <v>130</v>
      </c>
      <c r="B24" s="11">
        <v>28</v>
      </c>
      <c r="C24" s="11">
        <v>0</v>
      </c>
      <c r="D24" s="11">
        <v>0</v>
      </c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/>
      <c r="N24" s="11">
        <v>29</v>
      </c>
      <c r="O24" s="11">
        <v>28</v>
      </c>
      <c r="P24" s="11"/>
      <c r="Q24" s="11">
        <v>28</v>
      </c>
      <c r="R24" s="11">
        <v>28</v>
      </c>
      <c r="S24" s="11">
        <v>28</v>
      </c>
      <c r="T24" s="11">
        <v>28</v>
      </c>
      <c r="U24" s="11">
        <v>28</v>
      </c>
      <c r="V24" s="11">
        <v>28.06</v>
      </c>
      <c r="W24" s="11">
        <v>28.06</v>
      </c>
      <c r="X24" s="11">
        <v>114</v>
      </c>
      <c r="Y24" s="11">
        <v>112</v>
      </c>
      <c r="Z24" s="11">
        <v>122</v>
      </c>
      <c r="AA24" s="11"/>
      <c r="AB24" s="11">
        <v>129</v>
      </c>
      <c r="AC24" s="11">
        <v>131</v>
      </c>
      <c r="AD24" s="11">
        <v>139</v>
      </c>
      <c r="AE24" s="11">
        <v>145</v>
      </c>
      <c r="AF24" s="11">
        <v>156</v>
      </c>
      <c r="AG24" s="11">
        <v>201.44</v>
      </c>
      <c r="AH24" s="11">
        <v>203.2</v>
      </c>
      <c r="AI24" s="11">
        <f t="shared" si="5"/>
        <v>142</v>
      </c>
      <c r="AJ24" s="11">
        <f t="shared" si="6"/>
        <v>141</v>
      </c>
      <c r="AK24" s="11">
        <f t="shared" si="6"/>
        <v>150</v>
      </c>
      <c r="AL24" s="11"/>
      <c r="AM24" s="11">
        <f t="shared" si="7"/>
        <v>157</v>
      </c>
      <c r="AN24" s="11">
        <f t="shared" si="7"/>
        <v>159</v>
      </c>
      <c r="AO24" s="11">
        <f t="shared" si="7"/>
        <v>167</v>
      </c>
      <c r="AP24" s="11">
        <f t="shared" si="7"/>
        <v>173</v>
      </c>
      <c r="AQ24" s="11">
        <f t="shared" si="7"/>
        <v>184</v>
      </c>
      <c r="AR24" s="11">
        <f t="shared" si="7"/>
        <v>229.5</v>
      </c>
      <c r="AS24" s="11">
        <f t="shared" si="7"/>
        <v>231.26</v>
      </c>
    </row>
    <row r="25" spans="1:45" x14ac:dyDescent="0.2">
      <c r="A25" s="10" t="s">
        <v>131</v>
      </c>
      <c r="B25" s="11"/>
      <c r="C25" s="11"/>
      <c r="D25" s="11"/>
      <c r="E25" s="11"/>
      <c r="F25" s="11"/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/>
      <c r="N25" s="11"/>
      <c r="O25" s="11"/>
      <c r="P25" s="11"/>
      <c r="Q25" s="11"/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/>
      <c r="Y25" s="11"/>
      <c r="Z25" s="11"/>
      <c r="AA25" s="11"/>
      <c r="AB25" s="11"/>
      <c r="AC25" s="11">
        <v>1</v>
      </c>
      <c r="AD25" s="11">
        <v>1</v>
      </c>
      <c r="AE25" s="11">
        <v>1</v>
      </c>
      <c r="AF25" s="11">
        <v>3</v>
      </c>
      <c r="AG25" s="11">
        <v>3.33</v>
      </c>
      <c r="AH25" s="11">
        <v>3.91</v>
      </c>
      <c r="AI25" s="11">
        <f t="shared" si="5"/>
        <v>0</v>
      </c>
      <c r="AJ25" s="11">
        <f t="shared" si="6"/>
        <v>0</v>
      </c>
      <c r="AK25" s="11">
        <f t="shared" si="6"/>
        <v>0</v>
      </c>
      <c r="AL25" s="11"/>
      <c r="AM25" s="11">
        <f t="shared" si="7"/>
        <v>0</v>
      </c>
      <c r="AN25" s="11">
        <f t="shared" si="7"/>
        <v>1</v>
      </c>
      <c r="AO25" s="11">
        <f t="shared" si="7"/>
        <v>1</v>
      </c>
      <c r="AP25" s="11">
        <f t="shared" si="7"/>
        <v>1</v>
      </c>
      <c r="AQ25" s="11">
        <f t="shared" si="7"/>
        <v>3</v>
      </c>
      <c r="AR25" s="11">
        <f t="shared" si="7"/>
        <v>3.33</v>
      </c>
      <c r="AS25" s="11">
        <f t="shared" si="7"/>
        <v>3.91</v>
      </c>
    </row>
    <row r="26" spans="1:45" x14ac:dyDescent="0.2">
      <c r="A26" s="10" t="s">
        <v>132</v>
      </c>
      <c r="B26" s="11">
        <v>118</v>
      </c>
      <c r="C26" s="11">
        <v>0</v>
      </c>
      <c r="D26" s="11">
        <v>0</v>
      </c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/>
      <c r="N26" s="11">
        <v>126</v>
      </c>
      <c r="O26" s="11">
        <v>127</v>
      </c>
      <c r="P26" s="11"/>
      <c r="Q26" s="11">
        <v>121</v>
      </c>
      <c r="R26" s="11">
        <v>118</v>
      </c>
      <c r="S26" s="11">
        <v>118</v>
      </c>
      <c r="T26" s="11">
        <v>118</v>
      </c>
      <c r="U26" s="11">
        <v>118</v>
      </c>
      <c r="V26" s="11">
        <v>116.41</v>
      </c>
      <c r="W26" s="11">
        <v>116.14</v>
      </c>
      <c r="X26" s="11">
        <v>588</v>
      </c>
      <c r="Y26" s="11">
        <v>623</v>
      </c>
      <c r="Z26" s="11">
        <v>580</v>
      </c>
      <c r="AA26" s="11"/>
      <c r="AB26" s="11">
        <v>654</v>
      </c>
      <c r="AC26" s="11">
        <v>660</v>
      </c>
      <c r="AD26" s="11">
        <v>671</v>
      </c>
      <c r="AE26" s="11">
        <v>668</v>
      </c>
      <c r="AF26" s="11">
        <v>680</v>
      </c>
      <c r="AG26" s="11">
        <v>678.36</v>
      </c>
      <c r="AH26" s="11">
        <v>682.6</v>
      </c>
      <c r="AI26" s="11">
        <f t="shared" si="5"/>
        <v>706</v>
      </c>
      <c r="AJ26" s="11">
        <f t="shared" si="6"/>
        <v>749</v>
      </c>
      <c r="AK26" s="11">
        <f t="shared" si="6"/>
        <v>707</v>
      </c>
      <c r="AL26" s="11"/>
      <c r="AM26" s="11">
        <f t="shared" si="7"/>
        <v>775</v>
      </c>
      <c r="AN26" s="11">
        <f t="shared" si="7"/>
        <v>778</v>
      </c>
      <c r="AO26" s="11">
        <f t="shared" si="7"/>
        <v>789</v>
      </c>
      <c r="AP26" s="11">
        <f t="shared" si="7"/>
        <v>786</v>
      </c>
      <c r="AQ26" s="11">
        <f t="shared" si="7"/>
        <v>798</v>
      </c>
      <c r="AR26" s="11">
        <f t="shared" si="7"/>
        <v>794.77</v>
      </c>
      <c r="AS26" s="11">
        <f t="shared" si="7"/>
        <v>798.74</v>
      </c>
    </row>
    <row r="27" spans="1:45" x14ac:dyDescent="0.2">
      <c r="A27" s="10" t="s">
        <v>133</v>
      </c>
      <c r="B27" s="11">
        <v>1</v>
      </c>
      <c r="C27" s="11">
        <v>0</v>
      </c>
      <c r="D27" s="11">
        <v>0</v>
      </c>
      <c r="E27" s="11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/>
      <c r="N27" s="11">
        <v>0</v>
      </c>
      <c r="O27" s="11">
        <v>0</v>
      </c>
      <c r="P27" s="11"/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1</v>
      </c>
      <c r="Y27" s="11">
        <v>1</v>
      </c>
      <c r="Z27" s="11">
        <v>1</v>
      </c>
      <c r="AA27" s="11"/>
      <c r="AB27" s="11">
        <v>1</v>
      </c>
      <c r="AC27" s="11">
        <v>1</v>
      </c>
      <c r="AD27" s="11">
        <v>13</v>
      </c>
      <c r="AE27" s="11">
        <v>13</v>
      </c>
      <c r="AF27" s="11">
        <v>14</v>
      </c>
      <c r="AG27" s="11">
        <v>12.97</v>
      </c>
      <c r="AH27" s="11">
        <v>11.15</v>
      </c>
      <c r="AI27" s="11">
        <f t="shared" si="5"/>
        <v>2</v>
      </c>
      <c r="AJ27" s="11">
        <f t="shared" si="6"/>
        <v>1</v>
      </c>
      <c r="AK27" s="11">
        <f t="shared" si="6"/>
        <v>1</v>
      </c>
      <c r="AL27" s="11"/>
      <c r="AM27" s="11">
        <f t="shared" si="7"/>
        <v>1</v>
      </c>
      <c r="AN27" s="11">
        <f t="shared" si="7"/>
        <v>1</v>
      </c>
      <c r="AO27" s="11">
        <f t="shared" si="7"/>
        <v>13</v>
      </c>
      <c r="AP27" s="11">
        <f t="shared" si="7"/>
        <v>13</v>
      </c>
      <c r="AQ27" s="11">
        <f t="shared" si="7"/>
        <v>14</v>
      </c>
      <c r="AR27" s="11">
        <f t="shared" si="7"/>
        <v>12.97</v>
      </c>
      <c r="AS27" s="11">
        <f t="shared" si="7"/>
        <v>11.15</v>
      </c>
    </row>
    <row r="28" spans="1:45" x14ac:dyDescent="0.2">
      <c r="A28" s="10" t="s">
        <v>204</v>
      </c>
      <c r="B28" s="11">
        <v>1</v>
      </c>
      <c r="C28" s="11">
        <v>0</v>
      </c>
      <c r="D28" s="11">
        <v>0</v>
      </c>
      <c r="E28" s="11"/>
      <c r="F28" s="11"/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/>
      <c r="N28" s="11">
        <v>1</v>
      </c>
      <c r="O28" s="11">
        <v>1</v>
      </c>
      <c r="P28" s="11"/>
      <c r="Q28" s="11">
        <v>1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/>
      <c r="AB28" s="11">
        <v>1</v>
      </c>
      <c r="AC28" s="11">
        <v>0</v>
      </c>
      <c r="AD28" s="11">
        <v>1</v>
      </c>
      <c r="AE28" s="11">
        <v>1</v>
      </c>
      <c r="AF28" s="11">
        <v>1</v>
      </c>
      <c r="AG28" s="11">
        <v>1</v>
      </c>
      <c r="AH28" s="11">
        <v>1</v>
      </c>
      <c r="AI28" s="11">
        <f t="shared" si="5"/>
        <v>1</v>
      </c>
      <c r="AJ28" s="11">
        <f t="shared" si="6"/>
        <v>1</v>
      </c>
      <c r="AK28" s="11">
        <f t="shared" si="6"/>
        <v>1</v>
      </c>
      <c r="AL28" s="11"/>
      <c r="AM28" s="11">
        <f t="shared" si="7"/>
        <v>2</v>
      </c>
      <c r="AN28" s="11">
        <f t="shared" si="7"/>
        <v>0</v>
      </c>
      <c r="AO28" s="11">
        <f t="shared" si="7"/>
        <v>1</v>
      </c>
      <c r="AP28" s="11">
        <f t="shared" si="7"/>
        <v>1</v>
      </c>
      <c r="AQ28" s="11">
        <f t="shared" si="7"/>
        <v>1</v>
      </c>
      <c r="AR28" s="11">
        <f t="shared" si="7"/>
        <v>1</v>
      </c>
      <c r="AS28" s="11">
        <f t="shared" si="7"/>
        <v>1</v>
      </c>
    </row>
    <row r="29" spans="1:45" x14ac:dyDescent="0.2">
      <c r="A29" s="10" t="s">
        <v>134</v>
      </c>
      <c r="B29" s="11">
        <v>0</v>
      </c>
      <c r="C29" s="11">
        <v>0</v>
      </c>
      <c r="D29" s="11">
        <v>0</v>
      </c>
      <c r="E29" s="11"/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/>
      <c r="N29" s="11">
        <v>1</v>
      </c>
      <c r="O29" s="11">
        <v>1</v>
      </c>
      <c r="P29" s="11"/>
      <c r="Q29" s="11">
        <v>7</v>
      </c>
      <c r="R29" s="11">
        <v>1</v>
      </c>
      <c r="S29" s="11">
        <v>1</v>
      </c>
      <c r="T29" s="11">
        <v>1</v>
      </c>
      <c r="U29" s="11">
        <v>1</v>
      </c>
      <c r="V29" s="11">
        <v>0.9</v>
      </c>
      <c r="W29" s="11">
        <v>0.9</v>
      </c>
      <c r="X29" s="11">
        <v>1</v>
      </c>
      <c r="Y29" s="11">
        <v>1</v>
      </c>
      <c r="Z29" s="11">
        <v>1</v>
      </c>
      <c r="AA29" s="11"/>
      <c r="AB29" s="11">
        <v>10</v>
      </c>
      <c r="AC29" s="11">
        <v>1</v>
      </c>
      <c r="AD29" s="11">
        <v>3</v>
      </c>
      <c r="AE29" s="11">
        <v>3</v>
      </c>
      <c r="AF29" s="11">
        <v>3</v>
      </c>
      <c r="AG29" s="11">
        <v>2.63</v>
      </c>
      <c r="AH29" s="11">
        <v>2.63</v>
      </c>
      <c r="AI29" s="11">
        <f t="shared" si="5"/>
        <v>1</v>
      </c>
      <c r="AJ29" s="11">
        <f t="shared" si="6"/>
        <v>2</v>
      </c>
      <c r="AK29" s="11">
        <f t="shared" si="6"/>
        <v>2</v>
      </c>
      <c r="AL29" s="11"/>
      <c r="AM29" s="11">
        <f t="shared" si="7"/>
        <v>17</v>
      </c>
      <c r="AN29" s="11">
        <f t="shared" si="7"/>
        <v>2</v>
      </c>
      <c r="AO29" s="11">
        <f t="shared" si="7"/>
        <v>4</v>
      </c>
      <c r="AP29" s="11">
        <f t="shared" si="7"/>
        <v>4</v>
      </c>
      <c r="AQ29" s="11">
        <f t="shared" si="7"/>
        <v>4</v>
      </c>
      <c r="AR29" s="11">
        <f t="shared" si="7"/>
        <v>3.53</v>
      </c>
      <c r="AS29" s="11">
        <f t="shared" si="7"/>
        <v>3.53</v>
      </c>
    </row>
    <row r="30" spans="1:45" x14ac:dyDescent="0.2">
      <c r="A30" s="10" t="s">
        <v>135</v>
      </c>
      <c r="B30" s="11">
        <v>8</v>
      </c>
      <c r="C30" s="11">
        <v>0</v>
      </c>
      <c r="D30" s="11">
        <v>0</v>
      </c>
      <c r="E30" s="11"/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/>
      <c r="N30" s="11">
        <v>8</v>
      </c>
      <c r="O30" s="11">
        <v>7</v>
      </c>
      <c r="P30" s="11"/>
      <c r="Q30" s="11">
        <v>0</v>
      </c>
      <c r="R30" s="11">
        <v>7</v>
      </c>
      <c r="S30" s="11">
        <v>5</v>
      </c>
      <c r="T30" s="11">
        <v>5</v>
      </c>
      <c r="U30" s="11">
        <v>4</v>
      </c>
      <c r="V30" s="11">
        <v>3.87</v>
      </c>
      <c r="W30" s="11">
        <v>3.87</v>
      </c>
      <c r="X30" s="11">
        <v>5</v>
      </c>
      <c r="Y30" s="11">
        <v>5</v>
      </c>
      <c r="Z30" s="11">
        <v>10</v>
      </c>
      <c r="AA30" s="11"/>
      <c r="AB30" s="11">
        <v>4</v>
      </c>
      <c r="AC30" s="11">
        <v>13</v>
      </c>
      <c r="AD30" s="11">
        <v>16</v>
      </c>
      <c r="AE30" s="11">
        <v>16</v>
      </c>
      <c r="AF30" s="11">
        <v>17</v>
      </c>
      <c r="AG30" s="11">
        <v>16.399999999999999</v>
      </c>
      <c r="AH30" s="11">
        <v>15.45</v>
      </c>
      <c r="AI30" s="11">
        <f t="shared" si="5"/>
        <v>13</v>
      </c>
      <c r="AJ30" s="11">
        <f t="shared" si="6"/>
        <v>13</v>
      </c>
      <c r="AK30" s="11">
        <f t="shared" si="6"/>
        <v>17</v>
      </c>
      <c r="AL30" s="11"/>
      <c r="AM30" s="11">
        <f t="shared" si="7"/>
        <v>4</v>
      </c>
      <c r="AN30" s="11">
        <f t="shared" si="7"/>
        <v>20</v>
      </c>
      <c r="AO30" s="11">
        <f t="shared" si="7"/>
        <v>21</v>
      </c>
      <c r="AP30" s="11">
        <f t="shared" si="7"/>
        <v>21</v>
      </c>
      <c r="AQ30" s="11">
        <f t="shared" si="7"/>
        <v>21</v>
      </c>
      <c r="AR30" s="11">
        <f t="shared" si="7"/>
        <v>20.27</v>
      </c>
      <c r="AS30" s="11">
        <f t="shared" si="7"/>
        <v>19.32</v>
      </c>
    </row>
    <row r="31" spans="1:45" x14ac:dyDescent="0.2">
      <c r="A31" s="10" t="s">
        <v>136</v>
      </c>
      <c r="B31" s="11"/>
      <c r="C31" s="11"/>
      <c r="D31" s="11"/>
      <c r="E31" s="11"/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/>
      <c r="N31" s="11"/>
      <c r="O31" s="11"/>
      <c r="P31" s="11"/>
      <c r="Q31" s="11"/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/>
      <c r="Y31" s="11"/>
      <c r="Z31" s="11"/>
      <c r="AA31" s="11"/>
      <c r="AB31" s="11"/>
      <c r="AC31" s="11">
        <v>2</v>
      </c>
      <c r="AD31" s="11">
        <v>3</v>
      </c>
      <c r="AE31" s="11">
        <v>3</v>
      </c>
      <c r="AF31" s="11">
        <v>3</v>
      </c>
      <c r="AG31" s="11">
        <v>3</v>
      </c>
      <c r="AH31" s="11">
        <v>2.98</v>
      </c>
      <c r="AI31" s="11">
        <f t="shared" si="5"/>
        <v>0</v>
      </c>
      <c r="AJ31" s="11">
        <f t="shared" si="6"/>
        <v>0</v>
      </c>
      <c r="AK31" s="11">
        <f t="shared" si="6"/>
        <v>0</v>
      </c>
      <c r="AL31" s="11"/>
      <c r="AM31" s="11">
        <f t="shared" si="7"/>
        <v>0</v>
      </c>
      <c r="AN31" s="11">
        <f t="shared" si="7"/>
        <v>2</v>
      </c>
      <c r="AO31" s="11">
        <f t="shared" si="7"/>
        <v>3</v>
      </c>
      <c r="AP31" s="11">
        <f t="shared" si="7"/>
        <v>3</v>
      </c>
      <c r="AQ31" s="11">
        <f t="shared" si="7"/>
        <v>3</v>
      </c>
      <c r="AR31" s="11">
        <f t="shared" si="7"/>
        <v>3</v>
      </c>
      <c r="AS31" s="11">
        <f t="shared" si="7"/>
        <v>2.98</v>
      </c>
    </row>
    <row r="32" spans="1:45" x14ac:dyDescent="0.2">
      <c r="A32" s="10" t="s">
        <v>137</v>
      </c>
      <c r="B32" s="11"/>
      <c r="C32" s="11">
        <v>0</v>
      </c>
      <c r="D32" s="11">
        <v>0</v>
      </c>
      <c r="E32" s="11"/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/>
      <c r="N32" s="11">
        <v>1</v>
      </c>
      <c r="O32" s="11">
        <v>1</v>
      </c>
      <c r="P32" s="11"/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/>
      <c r="Y32" s="11">
        <v>1</v>
      </c>
      <c r="Z32" s="11">
        <v>1</v>
      </c>
      <c r="AA32" s="11"/>
      <c r="AB32" s="11">
        <v>5</v>
      </c>
      <c r="AC32" s="11">
        <v>2</v>
      </c>
      <c r="AD32" s="11">
        <v>3</v>
      </c>
      <c r="AE32" s="11">
        <v>3</v>
      </c>
      <c r="AF32" s="11">
        <v>3</v>
      </c>
      <c r="AG32" s="11">
        <v>2.16</v>
      </c>
      <c r="AH32" s="11">
        <v>2.02</v>
      </c>
      <c r="AI32" s="11">
        <f t="shared" si="5"/>
        <v>0</v>
      </c>
      <c r="AJ32" s="11">
        <f t="shared" si="6"/>
        <v>2</v>
      </c>
      <c r="AK32" s="11">
        <f t="shared" si="6"/>
        <v>2</v>
      </c>
      <c r="AL32" s="11"/>
      <c r="AM32" s="11">
        <f t="shared" si="7"/>
        <v>5</v>
      </c>
      <c r="AN32" s="11">
        <f t="shared" si="7"/>
        <v>2</v>
      </c>
      <c r="AO32" s="11">
        <f t="shared" si="7"/>
        <v>3</v>
      </c>
      <c r="AP32" s="11">
        <f t="shared" si="7"/>
        <v>3</v>
      </c>
      <c r="AQ32" s="11">
        <f t="shared" si="7"/>
        <v>3</v>
      </c>
      <c r="AR32" s="11">
        <f t="shared" si="7"/>
        <v>2.16</v>
      </c>
      <c r="AS32" s="11">
        <f t="shared" si="7"/>
        <v>2.02</v>
      </c>
    </row>
    <row r="33" spans="1:45" s="6" customFormat="1" x14ac:dyDescent="0.2">
      <c r="A33" s="13" t="s">
        <v>2</v>
      </c>
      <c r="B33" s="12">
        <f>SUM(B19:B32)</f>
        <v>184</v>
      </c>
      <c r="C33" s="12">
        <f t="shared" ref="C33:AL33" si="8">SUM(C19:C32)</f>
        <v>0</v>
      </c>
      <c r="D33" s="12">
        <f t="shared" si="8"/>
        <v>0</v>
      </c>
      <c r="E33" s="12">
        <f t="shared" si="8"/>
        <v>0</v>
      </c>
      <c r="F33" s="12">
        <f t="shared" si="8"/>
        <v>0</v>
      </c>
      <c r="G33" s="12">
        <f t="shared" si="8"/>
        <v>0</v>
      </c>
      <c r="H33" s="12">
        <f t="shared" si="8"/>
        <v>0</v>
      </c>
      <c r="I33" s="12">
        <f t="shared" si="8"/>
        <v>0</v>
      </c>
      <c r="J33" s="12">
        <f t="shared" si="8"/>
        <v>0</v>
      </c>
      <c r="K33" s="12">
        <f t="shared" si="8"/>
        <v>0</v>
      </c>
      <c r="L33" s="12">
        <f t="shared" si="8"/>
        <v>0</v>
      </c>
      <c r="M33" s="12">
        <f t="shared" si="8"/>
        <v>0</v>
      </c>
      <c r="N33" s="12">
        <f t="shared" si="8"/>
        <v>198</v>
      </c>
      <c r="O33" s="12">
        <f t="shared" si="8"/>
        <v>195</v>
      </c>
      <c r="P33" s="12">
        <f t="shared" si="8"/>
        <v>0</v>
      </c>
      <c r="Q33" s="12">
        <f t="shared" si="8"/>
        <v>188</v>
      </c>
      <c r="R33" s="12">
        <f t="shared" si="8"/>
        <v>182</v>
      </c>
      <c r="S33" s="12">
        <f t="shared" si="8"/>
        <v>175</v>
      </c>
      <c r="T33" s="12">
        <f t="shared" si="8"/>
        <v>174</v>
      </c>
      <c r="U33" s="12">
        <f t="shared" si="8"/>
        <v>172</v>
      </c>
      <c r="V33" s="12">
        <f t="shared" si="8"/>
        <v>169.35999999999999</v>
      </c>
      <c r="W33" s="12">
        <f t="shared" si="8"/>
        <v>168.85</v>
      </c>
      <c r="X33" s="12">
        <f t="shared" si="8"/>
        <v>727</v>
      </c>
      <c r="Y33" s="12">
        <f t="shared" si="8"/>
        <v>762</v>
      </c>
      <c r="Z33" s="12">
        <f t="shared" si="8"/>
        <v>741</v>
      </c>
      <c r="AA33" s="12">
        <f t="shared" si="8"/>
        <v>0</v>
      </c>
      <c r="AB33" s="12">
        <f t="shared" si="8"/>
        <v>858</v>
      </c>
      <c r="AC33" s="12">
        <f t="shared" si="8"/>
        <v>876</v>
      </c>
      <c r="AD33" s="12">
        <f t="shared" si="8"/>
        <v>928</v>
      </c>
      <c r="AE33" s="12">
        <f t="shared" si="8"/>
        <v>933</v>
      </c>
      <c r="AF33" s="12">
        <f t="shared" si="8"/>
        <v>968</v>
      </c>
      <c r="AG33" s="12">
        <f t="shared" si="8"/>
        <v>1007.91</v>
      </c>
      <c r="AH33" s="12">
        <f t="shared" si="8"/>
        <v>1006.22</v>
      </c>
      <c r="AI33" s="12">
        <f t="shared" si="8"/>
        <v>911</v>
      </c>
      <c r="AJ33" s="12">
        <f t="shared" si="6"/>
        <v>960</v>
      </c>
      <c r="AK33" s="12">
        <f t="shared" si="6"/>
        <v>936</v>
      </c>
      <c r="AL33" s="12">
        <f t="shared" si="8"/>
        <v>0</v>
      </c>
      <c r="AM33" s="12">
        <f t="shared" si="7"/>
        <v>1046</v>
      </c>
      <c r="AN33" s="12">
        <f t="shared" si="7"/>
        <v>1058</v>
      </c>
      <c r="AO33" s="12">
        <f t="shared" si="7"/>
        <v>1103</v>
      </c>
      <c r="AP33" s="12">
        <f t="shared" si="7"/>
        <v>1107</v>
      </c>
      <c r="AQ33" s="12">
        <f t="shared" si="7"/>
        <v>1140</v>
      </c>
      <c r="AR33" s="12">
        <f t="shared" si="7"/>
        <v>1177.27</v>
      </c>
      <c r="AS33" s="12">
        <f t="shared" si="7"/>
        <v>1175.07</v>
      </c>
    </row>
    <row r="34" spans="1:45" x14ac:dyDescent="0.2">
      <c r="A34" s="13" t="s">
        <v>205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>
        <f t="shared" si="6"/>
        <v>0</v>
      </c>
      <c r="AK34" s="11">
        <f t="shared" si="6"/>
        <v>0</v>
      </c>
      <c r="AL34" s="11"/>
      <c r="AM34" s="11">
        <f t="shared" si="7"/>
        <v>0</v>
      </c>
      <c r="AN34" s="11">
        <f t="shared" si="7"/>
        <v>0</v>
      </c>
      <c r="AO34" s="11">
        <f t="shared" si="7"/>
        <v>0</v>
      </c>
      <c r="AP34" s="11">
        <f t="shared" si="7"/>
        <v>0</v>
      </c>
      <c r="AQ34" s="11">
        <f t="shared" si="7"/>
        <v>0</v>
      </c>
      <c r="AR34" s="11">
        <f t="shared" si="7"/>
        <v>0</v>
      </c>
      <c r="AS34" s="11">
        <f t="shared" si="7"/>
        <v>0</v>
      </c>
    </row>
    <row r="35" spans="1:45" x14ac:dyDescent="0.2">
      <c r="A35" s="10" t="s">
        <v>138</v>
      </c>
      <c r="B35" s="11">
        <v>2</v>
      </c>
      <c r="C35" s="11"/>
      <c r="D35" s="11"/>
      <c r="E35" s="11"/>
      <c r="F35" s="11"/>
      <c r="G35" s="11"/>
      <c r="H35" s="11"/>
      <c r="I35" s="11"/>
      <c r="J35" s="11"/>
      <c r="K35" s="11"/>
      <c r="L35" s="11">
        <v>0.09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>
        <v>0.11</v>
      </c>
      <c r="X35" s="11">
        <v>0</v>
      </c>
      <c r="Y35" s="11"/>
      <c r="Z35" s="11"/>
      <c r="AA35" s="11"/>
      <c r="AB35" s="11"/>
      <c r="AC35" s="11"/>
      <c r="AD35" s="11"/>
      <c r="AE35" s="11"/>
      <c r="AF35" s="11"/>
      <c r="AG35" s="11"/>
      <c r="AH35" s="11">
        <v>0.25</v>
      </c>
      <c r="AI35" s="11">
        <v>2</v>
      </c>
      <c r="AJ35" s="11">
        <f t="shared" si="6"/>
        <v>0</v>
      </c>
      <c r="AK35" s="11">
        <f t="shared" si="6"/>
        <v>0</v>
      </c>
      <c r="AL35" s="11"/>
      <c r="AM35" s="11">
        <f t="shared" si="7"/>
        <v>0</v>
      </c>
      <c r="AN35" s="11">
        <f t="shared" si="7"/>
        <v>0</v>
      </c>
      <c r="AO35" s="11">
        <f t="shared" si="7"/>
        <v>0</v>
      </c>
      <c r="AP35" s="11">
        <f t="shared" si="7"/>
        <v>0</v>
      </c>
      <c r="AQ35" s="11">
        <f t="shared" si="7"/>
        <v>0</v>
      </c>
      <c r="AR35" s="11">
        <f t="shared" si="7"/>
        <v>0</v>
      </c>
      <c r="AS35" s="11">
        <f t="shared" si="7"/>
        <v>0.45</v>
      </c>
    </row>
    <row r="36" spans="1:45" x14ac:dyDescent="0.2">
      <c r="A36" s="10" t="s">
        <v>139</v>
      </c>
      <c r="B36" s="11"/>
      <c r="C36" s="11">
        <v>0</v>
      </c>
      <c r="D36" s="11">
        <v>0</v>
      </c>
      <c r="E36" s="11"/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/>
      <c r="N36" s="11">
        <v>2</v>
      </c>
      <c r="O36" s="11">
        <v>2</v>
      </c>
      <c r="P36" s="11"/>
      <c r="Q36" s="11">
        <v>1</v>
      </c>
      <c r="R36" s="11">
        <v>1</v>
      </c>
      <c r="S36" s="11">
        <v>1</v>
      </c>
      <c r="T36" s="11">
        <v>1</v>
      </c>
      <c r="U36" s="11">
        <v>0</v>
      </c>
      <c r="V36" s="11">
        <v>0.28000000000000003</v>
      </c>
      <c r="W36" s="11">
        <v>0.28000000000000003</v>
      </c>
      <c r="X36" s="11"/>
      <c r="Y36" s="11">
        <v>0</v>
      </c>
      <c r="Z36" s="11">
        <v>0</v>
      </c>
      <c r="AA36" s="11"/>
      <c r="AB36" s="11">
        <v>0</v>
      </c>
      <c r="AC36" s="11">
        <v>0</v>
      </c>
      <c r="AD36" s="11">
        <v>0</v>
      </c>
      <c r="AE36" s="11">
        <v>0</v>
      </c>
      <c r="AF36" s="11">
        <v>8</v>
      </c>
      <c r="AG36" s="11">
        <v>8.2200000000000006</v>
      </c>
      <c r="AH36" s="11">
        <v>10.19</v>
      </c>
      <c r="AI36" s="11"/>
      <c r="AJ36" s="11">
        <f t="shared" si="6"/>
        <v>2</v>
      </c>
      <c r="AK36" s="11">
        <f t="shared" si="6"/>
        <v>2</v>
      </c>
      <c r="AL36" s="11"/>
      <c r="AM36" s="11">
        <f t="shared" si="7"/>
        <v>1</v>
      </c>
      <c r="AN36" s="11">
        <f t="shared" si="7"/>
        <v>1</v>
      </c>
      <c r="AO36" s="11">
        <f t="shared" si="7"/>
        <v>1</v>
      </c>
      <c r="AP36" s="11">
        <f t="shared" si="7"/>
        <v>1</v>
      </c>
      <c r="AQ36" s="11">
        <f t="shared" si="7"/>
        <v>8</v>
      </c>
      <c r="AR36" s="11">
        <f t="shared" si="7"/>
        <v>8.5</v>
      </c>
      <c r="AS36" s="11">
        <f t="shared" si="7"/>
        <v>10.469999999999999</v>
      </c>
    </row>
    <row r="37" spans="1:45" x14ac:dyDescent="0.2">
      <c r="A37" s="10" t="s">
        <v>140</v>
      </c>
      <c r="B37" s="11"/>
      <c r="C37" s="11">
        <v>0</v>
      </c>
      <c r="D37" s="11">
        <v>0</v>
      </c>
      <c r="E37" s="11"/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/>
      <c r="N37" s="11">
        <v>1</v>
      </c>
      <c r="O37" s="11">
        <v>1</v>
      </c>
      <c r="P37" s="11"/>
      <c r="Q37" s="11">
        <v>2</v>
      </c>
      <c r="R37" s="11">
        <v>2</v>
      </c>
      <c r="S37" s="11">
        <v>2</v>
      </c>
      <c r="T37" s="11">
        <v>2</v>
      </c>
      <c r="U37" s="11">
        <v>2</v>
      </c>
      <c r="V37" s="11">
        <v>1.54</v>
      </c>
      <c r="W37" s="11">
        <v>1.54</v>
      </c>
      <c r="X37" s="11"/>
      <c r="Y37" s="11">
        <v>0</v>
      </c>
      <c r="Z37" s="11">
        <v>0</v>
      </c>
      <c r="AA37" s="11"/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0.15</v>
      </c>
      <c r="AI37" s="11"/>
      <c r="AJ37" s="11">
        <f t="shared" si="6"/>
        <v>1</v>
      </c>
      <c r="AK37" s="11">
        <f t="shared" si="6"/>
        <v>1</v>
      </c>
      <c r="AL37" s="11"/>
      <c r="AM37" s="11">
        <f t="shared" si="7"/>
        <v>2</v>
      </c>
      <c r="AN37" s="11">
        <f t="shared" si="7"/>
        <v>2</v>
      </c>
      <c r="AO37" s="11">
        <f t="shared" si="7"/>
        <v>2</v>
      </c>
      <c r="AP37" s="11">
        <f t="shared" si="7"/>
        <v>2</v>
      </c>
      <c r="AQ37" s="11">
        <f t="shared" si="7"/>
        <v>2</v>
      </c>
      <c r="AR37" s="11">
        <f t="shared" si="7"/>
        <v>1.54</v>
      </c>
      <c r="AS37" s="11">
        <f t="shared" si="7"/>
        <v>1.69</v>
      </c>
    </row>
    <row r="38" spans="1:45" s="6" customFormat="1" x14ac:dyDescent="0.2">
      <c r="A38" s="13" t="s">
        <v>2</v>
      </c>
      <c r="B38" s="12">
        <f>SUM(B35:B37)</f>
        <v>2</v>
      </c>
      <c r="C38" s="12">
        <f t="shared" ref="C38:AL38" si="9">SUM(C35:C37)</f>
        <v>0</v>
      </c>
      <c r="D38" s="12">
        <f t="shared" si="9"/>
        <v>0</v>
      </c>
      <c r="E38" s="12">
        <f t="shared" si="9"/>
        <v>0</v>
      </c>
      <c r="F38" s="12">
        <f t="shared" si="9"/>
        <v>0</v>
      </c>
      <c r="G38" s="12">
        <f t="shared" si="9"/>
        <v>0</v>
      </c>
      <c r="H38" s="12">
        <f t="shared" si="9"/>
        <v>0</v>
      </c>
      <c r="I38" s="12">
        <f t="shared" si="9"/>
        <v>0</v>
      </c>
      <c r="J38" s="12">
        <f t="shared" si="9"/>
        <v>0</v>
      </c>
      <c r="K38" s="12">
        <f t="shared" si="9"/>
        <v>0</v>
      </c>
      <c r="L38" s="12">
        <f>SUM(L35:L37)</f>
        <v>0.09</v>
      </c>
      <c r="M38" s="12">
        <f t="shared" si="9"/>
        <v>0</v>
      </c>
      <c r="N38" s="12">
        <f t="shared" si="9"/>
        <v>3</v>
      </c>
      <c r="O38" s="12">
        <f t="shared" si="9"/>
        <v>3</v>
      </c>
      <c r="P38" s="12">
        <f t="shared" si="9"/>
        <v>0</v>
      </c>
      <c r="Q38" s="12">
        <f>SUM(Q35:Q37)</f>
        <v>3</v>
      </c>
      <c r="R38" s="12">
        <f t="shared" si="9"/>
        <v>3</v>
      </c>
      <c r="S38" s="12">
        <f t="shared" si="9"/>
        <v>3</v>
      </c>
      <c r="T38" s="12">
        <f t="shared" si="9"/>
        <v>3</v>
      </c>
      <c r="U38" s="12">
        <f t="shared" si="9"/>
        <v>2</v>
      </c>
      <c r="V38" s="12">
        <f t="shared" si="9"/>
        <v>1.82</v>
      </c>
      <c r="W38" s="12">
        <f t="shared" si="9"/>
        <v>1.9300000000000002</v>
      </c>
      <c r="X38" s="12">
        <f t="shared" si="9"/>
        <v>0</v>
      </c>
      <c r="Y38" s="12">
        <f t="shared" si="9"/>
        <v>0</v>
      </c>
      <c r="Z38" s="12">
        <f t="shared" si="9"/>
        <v>0</v>
      </c>
      <c r="AA38" s="12">
        <f t="shared" si="9"/>
        <v>0</v>
      </c>
      <c r="AB38" s="12">
        <f t="shared" si="9"/>
        <v>0</v>
      </c>
      <c r="AC38" s="12">
        <f t="shared" si="9"/>
        <v>0</v>
      </c>
      <c r="AD38" s="12">
        <v>0</v>
      </c>
      <c r="AE38" s="12">
        <f t="shared" si="9"/>
        <v>0</v>
      </c>
      <c r="AF38" s="12">
        <f t="shared" si="9"/>
        <v>8</v>
      </c>
      <c r="AG38" s="12">
        <f t="shared" si="9"/>
        <v>8.2200000000000006</v>
      </c>
      <c r="AH38" s="12">
        <f t="shared" si="9"/>
        <v>10.59</v>
      </c>
      <c r="AI38" s="12">
        <f t="shared" si="9"/>
        <v>2</v>
      </c>
      <c r="AJ38" s="12">
        <f t="shared" si="6"/>
        <v>3</v>
      </c>
      <c r="AK38" s="12">
        <f t="shared" si="6"/>
        <v>3</v>
      </c>
      <c r="AL38" s="12">
        <f t="shared" si="9"/>
        <v>0</v>
      </c>
      <c r="AM38" s="12">
        <f t="shared" si="7"/>
        <v>3</v>
      </c>
      <c r="AN38" s="12">
        <f t="shared" si="7"/>
        <v>3</v>
      </c>
      <c r="AO38" s="12">
        <f t="shared" si="7"/>
        <v>3</v>
      </c>
      <c r="AP38" s="12">
        <f t="shared" si="7"/>
        <v>3</v>
      </c>
      <c r="AQ38" s="12">
        <f t="shared" si="7"/>
        <v>10</v>
      </c>
      <c r="AR38" s="12">
        <f t="shared" si="7"/>
        <v>10.040000000000001</v>
      </c>
      <c r="AS38" s="12">
        <f t="shared" si="7"/>
        <v>12.61</v>
      </c>
    </row>
    <row r="39" spans="1:45" x14ac:dyDescent="0.2">
      <c r="A39" s="13" t="s">
        <v>206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>
        <f t="shared" si="6"/>
        <v>0</v>
      </c>
      <c r="AK39" s="11">
        <f t="shared" si="6"/>
        <v>0</v>
      </c>
      <c r="AL39" s="11"/>
      <c r="AM39" s="11">
        <f t="shared" si="7"/>
        <v>0</v>
      </c>
      <c r="AN39" s="11">
        <f t="shared" si="7"/>
        <v>0</v>
      </c>
      <c r="AO39" s="11">
        <f t="shared" si="7"/>
        <v>0</v>
      </c>
      <c r="AP39" s="11">
        <f t="shared" si="7"/>
        <v>0</v>
      </c>
      <c r="AQ39" s="11">
        <f t="shared" si="7"/>
        <v>0</v>
      </c>
      <c r="AR39" s="11">
        <f t="shared" si="7"/>
        <v>0</v>
      </c>
      <c r="AS39" s="11">
        <f t="shared" si="7"/>
        <v>0</v>
      </c>
    </row>
    <row r="40" spans="1:45" x14ac:dyDescent="0.2">
      <c r="A40" s="10" t="s">
        <v>280</v>
      </c>
      <c r="B40" s="11"/>
      <c r="C40" s="11">
        <v>0</v>
      </c>
      <c r="D40" s="11">
        <v>0</v>
      </c>
      <c r="E40" s="11"/>
      <c r="F40" s="11"/>
      <c r="G40" s="11"/>
      <c r="H40" s="11"/>
      <c r="I40" s="11">
        <v>0</v>
      </c>
      <c r="J40" s="11">
        <v>0</v>
      </c>
      <c r="K40" s="11">
        <v>0</v>
      </c>
      <c r="L40" s="11">
        <v>0</v>
      </c>
      <c r="M40" s="11"/>
      <c r="N40" s="11">
        <v>0</v>
      </c>
      <c r="O40" s="11">
        <v>0</v>
      </c>
      <c r="P40" s="11"/>
      <c r="Q40" s="11"/>
      <c r="R40" s="11"/>
      <c r="S40" s="11"/>
      <c r="T40" s="11">
        <v>1</v>
      </c>
      <c r="U40" s="11">
        <v>1</v>
      </c>
      <c r="V40" s="11">
        <v>0.79</v>
      </c>
      <c r="W40" s="11">
        <v>0.79</v>
      </c>
      <c r="X40" s="11"/>
      <c r="Y40" s="11">
        <v>1</v>
      </c>
      <c r="Z40" s="11">
        <v>1</v>
      </c>
      <c r="AA40" s="11"/>
      <c r="AB40" s="11"/>
      <c r="AC40" s="11"/>
      <c r="AD40" s="11"/>
      <c r="AE40" s="11">
        <v>1</v>
      </c>
      <c r="AF40" s="11">
        <v>1</v>
      </c>
      <c r="AG40" s="11">
        <v>1.03</v>
      </c>
      <c r="AH40" s="11">
        <v>1.27</v>
      </c>
      <c r="AI40" s="11"/>
      <c r="AJ40" s="11">
        <f t="shared" si="6"/>
        <v>1</v>
      </c>
      <c r="AK40" s="11">
        <f t="shared" si="6"/>
        <v>1</v>
      </c>
      <c r="AL40" s="11"/>
      <c r="AM40" s="11">
        <f t="shared" si="7"/>
        <v>0</v>
      </c>
      <c r="AN40" s="11">
        <f t="shared" si="7"/>
        <v>0</v>
      </c>
      <c r="AO40" s="11">
        <f t="shared" si="7"/>
        <v>0</v>
      </c>
      <c r="AP40" s="11">
        <f t="shared" si="7"/>
        <v>2</v>
      </c>
      <c r="AQ40" s="11">
        <f t="shared" si="7"/>
        <v>2</v>
      </c>
      <c r="AR40" s="11">
        <f t="shared" si="7"/>
        <v>1.82</v>
      </c>
      <c r="AS40" s="11">
        <f t="shared" si="7"/>
        <v>2.06</v>
      </c>
    </row>
    <row r="41" spans="1:45" x14ac:dyDescent="0.2">
      <c r="A41" s="10" t="s">
        <v>141</v>
      </c>
      <c r="B41" s="11"/>
      <c r="C41" s="11">
        <v>0</v>
      </c>
      <c r="D41" s="11">
        <v>0</v>
      </c>
      <c r="E41" s="11"/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/>
      <c r="N41" s="11">
        <v>3</v>
      </c>
      <c r="O41" s="11">
        <v>3</v>
      </c>
      <c r="P41" s="11"/>
      <c r="Q41" s="11">
        <v>3</v>
      </c>
      <c r="R41" s="11">
        <v>3</v>
      </c>
      <c r="S41" s="11">
        <v>3</v>
      </c>
      <c r="T41" s="11">
        <v>4</v>
      </c>
      <c r="U41" s="11">
        <v>4</v>
      </c>
      <c r="V41" s="11">
        <v>3.89</v>
      </c>
      <c r="W41" s="11">
        <v>3.89</v>
      </c>
      <c r="X41" s="11"/>
      <c r="Y41" s="11">
        <v>4</v>
      </c>
      <c r="Z41" s="11">
        <v>4</v>
      </c>
      <c r="AA41" s="11"/>
      <c r="AB41" s="11">
        <v>2</v>
      </c>
      <c r="AC41" s="11">
        <v>2</v>
      </c>
      <c r="AD41" s="11">
        <v>2</v>
      </c>
      <c r="AE41" s="11">
        <v>2</v>
      </c>
      <c r="AF41" s="11">
        <v>2</v>
      </c>
      <c r="AG41" s="11">
        <v>2.35</v>
      </c>
      <c r="AH41" s="11">
        <v>2.5</v>
      </c>
      <c r="AI41" s="11"/>
      <c r="AJ41" s="11">
        <f t="shared" si="6"/>
        <v>7</v>
      </c>
      <c r="AK41" s="11">
        <f t="shared" si="6"/>
        <v>7</v>
      </c>
      <c r="AL41" s="11"/>
      <c r="AM41" s="11">
        <f t="shared" si="7"/>
        <v>5</v>
      </c>
      <c r="AN41" s="11">
        <f t="shared" si="7"/>
        <v>5</v>
      </c>
      <c r="AO41" s="11">
        <f t="shared" si="7"/>
        <v>5</v>
      </c>
      <c r="AP41" s="11">
        <f t="shared" si="7"/>
        <v>6</v>
      </c>
      <c r="AQ41" s="11">
        <f t="shared" si="7"/>
        <v>6</v>
      </c>
      <c r="AR41" s="11">
        <f t="shared" si="7"/>
        <v>6.24</v>
      </c>
      <c r="AS41" s="11">
        <f t="shared" si="7"/>
        <v>6.3900000000000006</v>
      </c>
    </row>
    <row r="42" spans="1:45" x14ac:dyDescent="0.2">
      <c r="A42" s="10" t="s">
        <v>142</v>
      </c>
      <c r="B42" s="11"/>
      <c r="C42" s="11"/>
      <c r="D42" s="11"/>
      <c r="E42" s="11"/>
      <c r="F42" s="11"/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/>
      <c r="N42" s="11"/>
      <c r="O42" s="11"/>
      <c r="P42" s="11"/>
      <c r="Q42" s="11"/>
      <c r="R42" s="11">
        <v>0</v>
      </c>
      <c r="S42" s="11">
        <v>0</v>
      </c>
      <c r="T42" s="11">
        <v>0</v>
      </c>
      <c r="U42" s="11">
        <v>0</v>
      </c>
      <c r="V42" s="11">
        <v>0.01</v>
      </c>
      <c r="W42" s="11">
        <v>0.05</v>
      </c>
      <c r="X42" s="11"/>
      <c r="Y42" s="11"/>
      <c r="Z42" s="11"/>
      <c r="AA42" s="11"/>
      <c r="AB42" s="11"/>
      <c r="AC42" s="11">
        <v>1</v>
      </c>
      <c r="AD42" s="11">
        <v>1</v>
      </c>
      <c r="AE42" s="11">
        <v>1</v>
      </c>
      <c r="AF42" s="11">
        <v>1</v>
      </c>
      <c r="AG42" s="11">
        <v>0.83</v>
      </c>
      <c r="AH42" s="11">
        <v>0.86</v>
      </c>
      <c r="AI42" s="11"/>
      <c r="AJ42" s="11">
        <f t="shared" si="6"/>
        <v>0</v>
      </c>
      <c r="AK42" s="11">
        <f t="shared" si="6"/>
        <v>0</v>
      </c>
      <c r="AL42" s="11"/>
      <c r="AM42" s="11">
        <f t="shared" si="7"/>
        <v>0</v>
      </c>
      <c r="AN42" s="11">
        <f t="shared" si="7"/>
        <v>1</v>
      </c>
      <c r="AO42" s="11">
        <f t="shared" si="7"/>
        <v>1</v>
      </c>
      <c r="AP42" s="11">
        <f t="shared" si="7"/>
        <v>1</v>
      </c>
      <c r="AQ42" s="11">
        <f t="shared" si="7"/>
        <v>1</v>
      </c>
      <c r="AR42" s="11">
        <f t="shared" si="7"/>
        <v>0.84</v>
      </c>
      <c r="AS42" s="11">
        <f t="shared" si="7"/>
        <v>0.91</v>
      </c>
    </row>
    <row r="43" spans="1:45" s="6" customFormat="1" x14ac:dyDescent="0.2">
      <c r="A43" s="13" t="s">
        <v>2</v>
      </c>
      <c r="B43" s="12">
        <f>SUM(B40:B42)</f>
        <v>0</v>
      </c>
      <c r="C43" s="12">
        <f t="shared" ref="C43:AL43" si="10">SUM(C40:C42)</f>
        <v>0</v>
      </c>
      <c r="D43" s="12">
        <f t="shared" si="10"/>
        <v>0</v>
      </c>
      <c r="E43" s="12">
        <f t="shared" si="10"/>
        <v>0</v>
      </c>
      <c r="F43" s="12">
        <f t="shared" si="10"/>
        <v>0</v>
      </c>
      <c r="G43" s="12">
        <f t="shared" si="10"/>
        <v>0</v>
      </c>
      <c r="H43" s="12">
        <f t="shared" si="10"/>
        <v>0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3</v>
      </c>
      <c r="O43" s="12">
        <f t="shared" si="10"/>
        <v>3</v>
      </c>
      <c r="P43" s="12">
        <f t="shared" si="10"/>
        <v>0</v>
      </c>
      <c r="Q43" s="12">
        <f t="shared" si="10"/>
        <v>3</v>
      </c>
      <c r="R43" s="12">
        <f t="shared" si="10"/>
        <v>3</v>
      </c>
      <c r="S43" s="12">
        <f t="shared" si="10"/>
        <v>3</v>
      </c>
      <c r="T43" s="12">
        <f t="shared" si="10"/>
        <v>5</v>
      </c>
      <c r="U43" s="12">
        <f t="shared" si="10"/>
        <v>5</v>
      </c>
      <c r="V43" s="12">
        <f t="shared" si="10"/>
        <v>4.6899999999999995</v>
      </c>
      <c r="W43" s="12">
        <f t="shared" si="10"/>
        <v>4.7299999999999995</v>
      </c>
      <c r="X43" s="12">
        <f t="shared" si="10"/>
        <v>0</v>
      </c>
      <c r="Y43" s="12">
        <f t="shared" si="10"/>
        <v>5</v>
      </c>
      <c r="Z43" s="12">
        <f t="shared" si="10"/>
        <v>5</v>
      </c>
      <c r="AA43" s="12">
        <f t="shared" si="10"/>
        <v>0</v>
      </c>
      <c r="AB43" s="12">
        <f t="shared" si="10"/>
        <v>2</v>
      </c>
      <c r="AC43" s="12">
        <f t="shared" si="10"/>
        <v>3</v>
      </c>
      <c r="AD43" s="12">
        <f t="shared" si="10"/>
        <v>3</v>
      </c>
      <c r="AE43" s="12">
        <f t="shared" si="10"/>
        <v>4</v>
      </c>
      <c r="AF43" s="12">
        <f t="shared" si="10"/>
        <v>4</v>
      </c>
      <c r="AG43" s="12">
        <f t="shared" si="10"/>
        <v>4.21</v>
      </c>
      <c r="AH43" s="12">
        <f t="shared" si="10"/>
        <v>4.63</v>
      </c>
      <c r="AI43" s="12">
        <f t="shared" si="10"/>
        <v>0</v>
      </c>
      <c r="AJ43" s="12">
        <f t="shared" si="6"/>
        <v>8</v>
      </c>
      <c r="AK43" s="12">
        <f t="shared" si="6"/>
        <v>8</v>
      </c>
      <c r="AL43" s="12">
        <f t="shared" si="10"/>
        <v>0</v>
      </c>
      <c r="AM43" s="12">
        <f t="shared" si="7"/>
        <v>5</v>
      </c>
      <c r="AN43" s="12">
        <f t="shared" si="7"/>
        <v>6</v>
      </c>
      <c r="AO43" s="12">
        <f t="shared" si="7"/>
        <v>6</v>
      </c>
      <c r="AP43" s="12">
        <f t="shared" si="7"/>
        <v>9</v>
      </c>
      <c r="AQ43" s="12">
        <f t="shared" si="7"/>
        <v>9</v>
      </c>
      <c r="AR43" s="12">
        <f t="shared" si="7"/>
        <v>8.8999999999999986</v>
      </c>
      <c r="AS43" s="12">
        <f t="shared" si="7"/>
        <v>9.36</v>
      </c>
    </row>
    <row r="44" spans="1:45" x14ac:dyDescent="0.2">
      <c r="A44" s="13" t="s">
        <v>207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>
        <f t="shared" si="6"/>
        <v>0</v>
      </c>
      <c r="AK44" s="11">
        <f t="shared" si="6"/>
        <v>0</v>
      </c>
      <c r="AL44" s="11"/>
      <c r="AM44" s="11">
        <f t="shared" si="7"/>
        <v>0</v>
      </c>
      <c r="AN44" s="11">
        <f t="shared" si="7"/>
        <v>0</v>
      </c>
      <c r="AO44" s="11">
        <f t="shared" si="7"/>
        <v>0</v>
      </c>
      <c r="AP44" s="11">
        <f t="shared" si="7"/>
        <v>0</v>
      </c>
      <c r="AQ44" s="11">
        <f t="shared" si="7"/>
        <v>0</v>
      </c>
      <c r="AR44" s="11">
        <f t="shared" si="7"/>
        <v>0</v>
      </c>
      <c r="AS44" s="11">
        <f t="shared" si="7"/>
        <v>0</v>
      </c>
    </row>
    <row r="45" spans="1:45" x14ac:dyDescent="0.2">
      <c r="A45" s="10" t="s">
        <v>143</v>
      </c>
      <c r="B45" s="11">
        <v>0</v>
      </c>
      <c r="C45" s="11">
        <v>0</v>
      </c>
      <c r="D45" s="11">
        <v>0</v>
      </c>
      <c r="E45" s="11"/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/>
      <c r="N45" s="11">
        <v>0</v>
      </c>
      <c r="O45" s="11">
        <v>0</v>
      </c>
      <c r="P45" s="11"/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1</v>
      </c>
      <c r="Y45" s="11">
        <v>1</v>
      </c>
      <c r="Z45" s="11">
        <v>2</v>
      </c>
      <c r="AA45" s="11"/>
      <c r="AB45" s="11">
        <v>2</v>
      </c>
      <c r="AC45" s="11">
        <v>2</v>
      </c>
      <c r="AD45" s="11">
        <v>2</v>
      </c>
      <c r="AE45" s="11">
        <v>2</v>
      </c>
      <c r="AF45" s="11">
        <v>2</v>
      </c>
      <c r="AG45" s="11">
        <v>2</v>
      </c>
      <c r="AH45" s="11">
        <v>2</v>
      </c>
      <c r="AI45" s="11">
        <f>B45+X45</f>
        <v>1</v>
      </c>
      <c r="AJ45" s="11">
        <f t="shared" si="6"/>
        <v>1</v>
      </c>
      <c r="AK45" s="11">
        <f t="shared" si="6"/>
        <v>2</v>
      </c>
      <c r="AL45" s="11"/>
      <c r="AM45" s="11">
        <f t="shared" si="7"/>
        <v>2</v>
      </c>
      <c r="AN45" s="11">
        <f t="shared" si="7"/>
        <v>2</v>
      </c>
      <c r="AO45" s="11">
        <f t="shared" si="7"/>
        <v>2</v>
      </c>
      <c r="AP45" s="11">
        <f t="shared" si="7"/>
        <v>2</v>
      </c>
      <c r="AQ45" s="11">
        <f t="shared" si="7"/>
        <v>2</v>
      </c>
      <c r="AR45" s="11">
        <f t="shared" si="7"/>
        <v>2</v>
      </c>
      <c r="AS45" s="11">
        <f t="shared" si="7"/>
        <v>2</v>
      </c>
    </row>
    <row r="46" spans="1:45" x14ac:dyDescent="0.2">
      <c r="A46" s="10" t="s">
        <v>208</v>
      </c>
      <c r="B46" s="11">
        <v>15</v>
      </c>
      <c r="C46" s="11">
        <v>0</v>
      </c>
      <c r="D46" s="11">
        <v>0</v>
      </c>
      <c r="E46" s="11"/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/>
      <c r="N46" s="11">
        <v>15</v>
      </c>
      <c r="O46" s="11">
        <v>20</v>
      </c>
      <c r="P46" s="11"/>
      <c r="Q46" s="11">
        <v>23</v>
      </c>
      <c r="R46" s="11">
        <v>23</v>
      </c>
      <c r="S46" s="11">
        <v>23</v>
      </c>
      <c r="T46" s="11">
        <v>24</v>
      </c>
      <c r="U46" s="11">
        <v>27</v>
      </c>
      <c r="V46" s="11">
        <v>27</v>
      </c>
      <c r="W46" s="11">
        <v>26.97</v>
      </c>
      <c r="X46" s="11">
        <v>11</v>
      </c>
      <c r="Y46" s="11">
        <v>16</v>
      </c>
      <c r="Z46" s="11">
        <v>20</v>
      </c>
      <c r="AA46" s="11"/>
      <c r="AB46" s="11">
        <v>20</v>
      </c>
      <c r="AC46" s="11">
        <v>20</v>
      </c>
      <c r="AD46" s="11">
        <v>20</v>
      </c>
      <c r="AE46" s="11">
        <v>24</v>
      </c>
      <c r="AF46" s="11">
        <v>37</v>
      </c>
      <c r="AG46" s="11">
        <v>37.299999999999997</v>
      </c>
      <c r="AH46" s="11">
        <v>36.25</v>
      </c>
      <c r="AI46" s="11">
        <f t="shared" ref="AI46:AI50" si="11">B46+X46</f>
        <v>26</v>
      </c>
      <c r="AJ46" s="11">
        <f t="shared" si="6"/>
        <v>31</v>
      </c>
      <c r="AK46" s="11">
        <f t="shared" si="6"/>
        <v>40</v>
      </c>
      <c r="AL46" s="11"/>
      <c r="AM46" s="11">
        <f t="shared" si="7"/>
        <v>43</v>
      </c>
      <c r="AN46" s="11">
        <f t="shared" si="7"/>
        <v>43</v>
      </c>
      <c r="AO46" s="11">
        <f t="shared" si="7"/>
        <v>43</v>
      </c>
      <c r="AP46" s="11">
        <f t="shared" si="7"/>
        <v>48</v>
      </c>
      <c r="AQ46" s="11">
        <f t="shared" si="7"/>
        <v>64</v>
      </c>
      <c r="AR46" s="11">
        <f t="shared" si="7"/>
        <v>64.3</v>
      </c>
      <c r="AS46" s="11">
        <f t="shared" si="7"/>
        <v>63.22</v>
      </c>
    </row>
    <row r="47" spans="1:45" x14ac:dyDescent="0.2">
      <c r="A47" s="10" t="s">
        <v>144</v>
      </c>
      <c r="B47" s="11">
        <v>31</v>
      </c>
      <c r="C47" s="11">
        <v>0</v>
      </c>
      <c r="D47" s="11">
        <v>0</v>
      </c>
      <c r="E47" s="11"/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/>
      <c r="N47" s="11">
        <v>9</v>
      </c>
      <c r="O47" s="11">
        <v>9</v>
      </c>
      <c r="P47" s="11"/>
      <c r="Q47" s="11">
        <v>10</v>
      </c>
      <c r="R47" s="11">
        <v>10</v>
      </c>
      <c r="S47" s="11">
        <v>10</v>
      </c>
      <c r="T47" s="11">
        <v>10</v>
      </c>
      <c r="U47" s="11">
        <v>12</v>
      </c>
      <c r="V47" s="11">
        <v>12</v>
      </c>
      <c r="W47" s="11">
        <v>15.3</v>
      </c>
      <c r="X47" s="11">
        <v>3</v>
      </c>
      <c r="Y47" s="11">
        <v>29</v>
      </c>
      <c r="Z47" s="11">
        <v>38</v>
      </c>
      <c r="AA47" s="11"/>
      <c r="AB47" s="11">
        <v>52</v>
      </c>
      <c r="AC47" s="11">
        <v>52</v>
      </c>
      <c r="AD47" s="11">
        <v>52</v>
      </c>
      <c r="AE47" s="11">
        <v>67</v>
      </c>
      <c r="AF47" s="11">
        <v>94</v>
      </c>
      <c r="AG47" s="11">
        <v>108.97</v>
      </c>
      <c r="AH47" s="11">
        <v>111.69</v>
      </c>
      <c r="AI47" s="11">
        <f t="shared" si="11"/>
        <v>34</v>
      </c>
      <c r="AJ47" s="11">
        <f t="shared" si="6"/>
        <v>38</v>
      </c>
      <c r="AK47" s="11">
        <f t="shared" si="6"/>
        <v>47</v>
      </c>
      <c r="AL47" s="11"/>
      <c r="AM47" s="11">
        <f t="shared" si="7"/>
        <v>62</v>
      </c>
      <c r="AN47" s="11">
        <f t="shared" si="7"/>
        <v>62</v>
      </c>
      <c r="AO47" s="11">
        <f t="shared" si="7"/>
        <v>62</v>
      </c>
      <c r="AP47" s="11">
        <f t="shared" si="7"/>
        <v>77</v>
      </c>
      <c r="AQ47" s="11">
        <f t="shared" si="7"/>
        <v>106</v>
      </c>
      <c r="AR47" s="11">
        <f t="shared" si="7"/>
        <v>120.97</v>
      </c>
      <c r="AS47" s="11">
        <f t="shared" si="7"/>
        <v>126.99</v>
      </c>
    </row>
    <row r="48" spans="1:45" x14ac:dyDescent="0.2">
      <c r="A48" s="10" t="s">
        <v>145</v>
      </c>
      <c r="B48" s="11">
        <v>7</v>
      </c>
      <c r="C48" s="11">
        <v>7</v>
      </c>
      <c r="D48" s="11">
        <v>0</v>
      </c>
      <c r="E48" s="11"/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/>
      <c r="N48" s="11">
        <v>7</v>
      </c>
      <c r="O48" s="11">
        <v>9</v>
      </c>
      <c r="P48" s="11"/>
      <c r="Q48" s="11">
        <v>12</v>
      </c>
      <c r="R48" s="11">
        <v>12</v>
      </c>
      <c r="S48" s="11">
        <v>12</v>
      </c>
      <c r="T48" s="11">
        <v>15</v>
      </c>
      <c r="U48" s="11">
        <v>15</v>
      </c>
      <c r="V48" s="11">
        <v>15</v>
      </c>
      <c r="W48" s="11">
        <v>14.96</v>
      </c>
      <c r="X48" s="11">
        <v>2</v>
      </c>
      <c r="Y48" s="11">
        <v>0</v>
      </c>
      <c r="Z48" s="11">
        <v>12</v>
      </c>
      <c r="AA48" s="11"/>
      <c r="AB48" s="11">
        <v>11</v>
      </c>
      <c r="AC48" s="11">
        <v>11</v>
      </c>
      <c r="AD48" s="11">
        <v>11</v>
      </c>
      <c r="AE48" s="11">
        <v>14</v>
      </c>
      <c r="AF48" s="11">
        <v>15</v>
      </c>
      <c r="AG48" s="11">
        <v>15.15</v>
      </c>
      <c r="AH48" s="11">
        <v>15.37</v>
      </c>
      <c r="AI48" s="11">
        <f t="shared" si="11"/>
        <v>9</v>
      </c>
      <c r="AJ48" s="11">
        <f t="shared" si="6"/>
        <v>14</v>
      </c>
      <c r="AK48" s="11">
        <f t="shared" si="6"/>
        <v>21</v>
      </c>
      <c r="AL48" s="11"/>
      <c r="AM48" s="11">
        <f t="shared" si="7"/>
        <v>23</v>
      </c>
      <c r="AN48" s="11">
        <f t="shared" si="7"/>
        <v>23</v>
      </c>
      <c r="AO48" s="11">
        <f t="shared" si="7"/>
        <v>23</v>
      </c>
      <c r="AP48" s="11">
        <f t="shared" si="7"/>
        <v>29</v>
      </c>
      <c r="AQ48" s="11">
        <f t="shared" si="7"/>
        <v>30</v>
      </c>
      <c r="AR48" s="11">
        <f t="shared" si="7"/>
        <v>30.15</v>
      </c>
      <c r="AS48" s="11">
        <f t="shared" si="7"/>
        <v>30.33</v>
      </c>
    </row>
    <row r="49" spans="1:45" x14ac:dyDescent="0.2">
      <c r="A49" s="10" t="s">
        <v>146</v>
      </c>
      <c r="B49" s="11">
        <v>1</v>
      </c>
      <c r="C49" s="11">
        <v>1</v>
      </c>
      <c r="D49" s="11">
        <v>0</v>
      </c>
      <c r="E49" s="11"/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/>
      <c r="N49" s="11">
        <v>1</v>
      </c>
      <c r="O49" s="11">
        <v>1</v>
      </c>
      <c r="P49" s="11"/>
      <c r="Q49" s="11">
        <v>2</v>
      </c>
      <c r="R49" s="11">
        <v>2</v>
      </c>
      <c r="S49" s="11">
        <v>2</v>
      </c>
      <c r="T49" s="11">
        <v>5</v>
      </c>
      <c r="U49" s="11">
        <v>5</v>
      </c>
      <c r="V49" s="11">
        <v>5</v>
      </c>
      <c r="W49" s="11">
        <v>5</v>
      </c>
      <c r="X49" s="11">
        <v>0</v>
      </c>
      <c r="Y49" s="11">
        <v>0</v>
      </c>
      <c r="Z49" s="11">
        <v>0</v>
      </c>
      <c r="AA49" s="11"/>
      <c r="AB49" s="11">
        <v>1</v>
      </c>
      <c r="AC49" s="11">
        <v>1</v>
      </c>
      <c r="AD49" s="11">
        <v>1</v>
      </c>
      <c r="AE49" s="11">
        <v>2</v>
      </c>
      <c r="AF49" s="11">
        <v>7</v>
      </c>
      <c r="AG49" s="11">
        <v>7.19</v>
      </c>
      <c r="AH49" s="11">
        <v>7.07</v>
      </c>
      <c r="AI49" s="11">
        <f t="shared" si="11"/>
        <v>1</v>
      </c>
      <c r="AJ49" s="11">
        <f t="shared" si="6"/>
        <v>2</v>
      </c>
      <c r="AK49" s="11">
        <f t="shared" si="6"/>
        <v>1</v>
      </c>
      <c r="AL49" s="11"/>
      <c r="AM49" s="11">
        <f t="shared" si="7"/>
        <v>3</v>
      </c>
      <c r="AN49" s="11">
        <f t="shared" si="7"/>
        <v>3</v>
      </c>
      <c r="AO49" s="11">
        <f t="shared" si="7"/>
        <v>3</v>
      </c>
      <c r="AP49" s="11">
        <f t="shared" si="7"/>
        <v>7</v>
      </c>
      <c r="AQ49" s="11">
        <f t="shared" si="7"/>
        <v>12</v>
      </c>
      <c r="AR49" s="11">
        <f t="shared" si="7"/>
        <v>12.190000000000001</v>
      </c>
      <c r="AS49" s="11">
        <f t="shared" si="7"/>
        <v>12.07</v>
      </c>
    </row>
    <row r="50" spans="1:45" x14ac:dyDescent="0.2">
      <c r="A50" s="10" t="s">
        <v>147</v>
      </c>
      <c r="B50" s="11">
        <v>36</v>
      </c>
      <c r="C50" s="11">
        <v>0</v>
      </c>
      <c r="D50" s="11">
        <v>0</v>
      </c>
      <c r="E50" s="11"/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/>
      <c r="N50" s="11">
        <v>12</v>
      </c>
      <c r="O50" s="11">
        <v>19</v>
      </c>
      <c r="P50" s="11"/>
      <c r="Q50" s="11">
        <v>22</v>
      </c>
      <c r="R50" s="11">
        <v>22</v>
      </c>
      <c r="S50" s="11">
        <v>22</v>
      </c>
      <c r="T50" s="11">
        <v>25</v>
      </c>
      <c r="U50" s="11">
        <v>29</v>
      </c>
      <c r="V50" s="11">
        <v>29</v>
      </c>
      <c r="W50" s="11">
        <v>27.75</v>
      </c>
      <c r="X50" s="11">
        <v>11</v>
      </c>
      <c r="Y50" s="11">
        <v>18</v>
      </c>
      <c r="Z50" s="11">
        <v>28</v>
      </c>
      <c r="AA50" s="11"/>
      <c r="AB50" s="11">
        <v>31</v>
      </c>
      <c r="AC50" s="11">
        <v>31</v>
      </c>
      <c r="AD50" s="11">
        <v>31</v>
      </c>
      <c r="AE50" s="11">
        <v>34</v>
      </c>
      <c r="AF50" s="11">
        <v>61</v>
      </c>
      <c r="AG50" s="11">
        <v>61.66</v>
      </c>
      <c r="AH50" s="11">
        <v>61.93</v>
      </c>
      <c r="AI50" s="11">
        <f t="shared" si="11"/>
        <v>47</v>
      </c>
      <c r="AJ50" s="11">
        <f t="shared" si="6"/>
        <v>30</v>
      </c>
      <c r="AK50" s="11">
        <f t="shared" si="6"/>
        <v>47</v>
      </c>
      <c r="AL50" s="11"/>
      <c r="AM50" s="11">
        <f t="shared" si="7"/>
        <v>53</v>
      </c>
      <c r="AN50" s="11">
        <f t="shared" si="7"/>
        <v>53</v>
      </c>
      <c r="AO50" s="11">
        <f t="shared" si="7"/>
        <v>53</v>
      </c>
      <c r="AP50" s="11">
        <f t="shared" si="7"/>
        <v>59</v>
      </c>
      <c r="AQ50" s="11">
        <f t="shared" si="7"/>
        <v>90</v>
      </c>
      <c r="AR50" s="11">
        <f t="shared" si="7"/>
        <v>90.66</v>
      </c>
      <c r="AS50" s="11">
        <f t="shared" si="7"/>
        <v>89.68</v>
      </c>
    </row>
    <row r="51" spans="1:45" s="6" customFormat="1" x14ac:dyDescent="0.2">
      <c r="A51" s="13" t="s">
        <v>2</v>
      </c>
      <c r="B51" s="12">
        <f>SUM(B45:B50)</f>
        <v>90</v>
      </c>
      <c r="C51" s="12">
        <f t="shared" ref="C51:AL51" si="12">SUM(C45:C50)</f>
        <v>8</v>
      </c>
      <c r="D51" s="12">
        <f t="shared" si="12"/>
        <v>0</v>
      </c>
      <c r="E51" s="12">
        <f t="shared" si="12"/>
        <v>0</v>
      </c>
      <c r="F51" s="12">
        <f t="shared" si="12"/>
        <v>0</v>
      </c>
      <c r="G51" s="12">
        <f t="shared" si="12"/>
        <v>0</v>
      </c>
      <c r="H51" s="12">
        <f t="shared" si="12"/>
        <v>0</v>
      </c>
      <c r="I51" s="12">
        <v>0</v>
      </c>
      <c r="J51" s="12">
        <f t="shared" si="12"/>
        <v>0</v>
      </c>
      <c r="K51" s="12">
        <f t="shared" si="12"/>
        <v>0</v>
      </c>
      <c r="L51" s="12">
        <f t="shared" si="12"/>
        <v>0</v>
      </c>
      <c r="M51" s="12">
        <f t="shared" si="12"/>
        <v>0</v>
      </c>
      <c r="N51" s="12">
        <f t="shared" si="12"/>
        <v>44</v>
      </c>
      <c r="O51" s="12">
        <f t="shared" si="12"/>
        <v>58</v>
      </c>
      <c r="P51" s="12">
        <f t="shared" si="12"/>
        <v>0</v>
      </c>
      <c r="Q51" s="12">
        <f t="shared" si="12"/>
        <v>69</v>
      </c>
      <c r="R51" s="12">
        <f t="shared" si="12"/>
        <v>69</v>
      </c>
      <c r="S51" s="12">
        <f t="shared" si="12"/>
        <v>69</v>
      </c>
      <c r="T51" s="12">
        <f t="shared" si="12"/>
        <v>79</v>
      </c>
      <c r="U51" s="12">
        <f t="shared" si="12"/>
        <v>88</v>
      </c>
      <c r="V51" s="12">
        <f t="shared" si="12"/>
        <v>88</v>
      </c>
      <c r="W51" s="12">
        <f t="shared" si="12"/>
        <v>89.97999999999999</v>
      </c>
      <c r="X51" s="12">
        <f t="shared" si="12"/>
        <v>28</v>
      </c>
      <c r="Y51" s="12">
        <f t="shared" si="12"/>
        <v>64</v>
      </c>
      <c r="Z51" s="12">
        <f t="shared" si="12"/>
        <v>100</v>
      </c>
      <c r="AA51" s="12">
        <f t="shared" si="12"/>
        <v>0</v>
      </c>
      <c r="AB51" s="12">
        <f t="shared" si="12"/>
        <v>117</v>
      </c>
      <c r="AC51" s="12">
        <f t="shared" si="12"/>
        <v>117</v>
      </c>
      <c r="AD51" s="12">
        <f t="shared" si="12"/>
        <v>117</v>
      </c>
      <c r="AE51" s="12">
        <f t="shared" si="12"/>
        <v>143</v>
      </c>
      <c r="AF51" s="12">
        <f t="shared" si="12"/>
        <v>216</v>
      </c>
      <c r="AG51" s="12">
        <f t="shared" si="12"/>
        <v>232.26999999999998</v>
      </c>
      <c r="AH51" s="12">
        <f t="shared" si="12"/>
        <v>234.31</v>
      </c>
      <c r="AI51" s="12">
        <f t="shared" si="12"/>
        <v>118</v>
      </c>
      <c r="AJ51" s="12">
        <f t="shared" si="6"/>
        <v>116</v>
      </c>
      <c r="AK51" s="12">
        <f t="shared" si="6"/>
        <v>158</v>
      </c>
      <c r="AL51" s="12">
        <f t="shared" si="12"/>
        <v>0</v>
      </c>
      <c r="AM51" s="12">
        <f t="shared" si="7"/>
        <v>186</v>
      </c>
      <c r="AN51" s="12">
        <f t="shared" si="7"/>
        <v>186</v>
      </c>
      <c r="AO51" s="12">
        <f t="shared" si="7"/>
        <v>186</v>
      </c>
      <c r="AP51" s="12">
        <f t="shared" si="7"/>
        <v>222</v>
      </c>
      <c r="AQ51" s="12">
        <f t="shared" si="7"/>
        <v>304</v>
      </c>
      <c r="AR51" s="12">
        <f t="shared" si="7"/>
        <v>320.27</v>
      </c>
      <c r="AS51" s="12">
        <f t="shared" si="7"/>
        <v>324.28999999999996</v>
      </c>
    </row>
    <row r="52" spans="1:45" x14ac:dyDescent="0.2">
      <c r="A52" s="13" t="s">
        <v>209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>
        <f t="shared" si="6"/>
        <v>0</v>
      </c>
      <c r="AK52" s="11">
        <f t="shared" si="6"/>
        <v>0</v>
      </c>
      <c r="AL52" s="11"/>
      <c r="AM52" s="11">
        <f t="shared" si="7"/>
        <v>0</v>
      </c>
      <c r="AN52" s="11">
        <f t="shared" si="7"/>
        <v>0</v>
      </c>
      <c r="AO52" s="11">
        <f t="shared" si="7"/>
        <v>0</v>
      </c>
      <c r="AP52" s="11">
        <f t="shared" si="7"/>
        <v>0</v>
      </c>
      <c r="AQ52" s="11">
        <f t="shared" si="7"/>
        <v>0</v>
      </c>
      <c r="AR52" s="11">
        <f t="shared" si="7"/>
        <v>0</v>
      </c>
      <c r="AS52" s="11">
        <f t="shared" si="7"/>
        <v>0</v>
      </c>
    </row>
    <row r="53" spans="1:45" x14ac:dyDescent="0.2">
      <c r="A53" s="10" t="s">
        <v>148</v>
      </c>
      <c r="B53" s="11">
        <v>0</v>
      </c>
      <c r="C53" s="11">
        <v>0</v>
      </c>
      <c r="D53" s="11">
        <v>0</v>
      </c>
      <c r="E53" s="11"/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/>
      <c r="N53" s="11">
        <v>0</v>
      </c>
      <c r="O53" s="11">
        <v>0</v>
      </c>
      <c r="P53" s="11"/>
      <c r="Q53" s="11">
        <v>2</v>
      </c>
      <c r="R53" s="11">
        <v>2</v>
      </c>
      <c r="S53" s="11">
        <v>0</v>
      </c>
      <c r="T53" s="11">
        <v>0</v>
      </c>
      <c r="U53" s="11">
        <v>1</v>
      </c>
      <c r="V53" s="11">
        <v>1</v>
      </c>
      <c r="W53" s="11">
        <v>1</v>
      </c>
      <c r="X53" s="11">
        <v>3</v>
      </c>
      <c r="Y53" s="11">
        <v>4</v>
      </c>
      <c r="Z53" s="11">
        <v>4</v>
      </c>
      <c r="AA53" s="11"/>
      <c r="AB53" s="11">
        <v>1</v>
      </c>
      <c r="AC53" s="11">
        <v>2</v>
      </c>
      <c r="AD53" s="11">
        <v>2</v>
      </c>
      <c r="AE53" s="11">
        <v>2</v>
      </c>
      <c r="AF53" s="11">
        <v>4</v>
      </c>
      <c r="AG53" s="11">
        <v>4.07</v>
      </c>
      <c r="AH53" s="11">
        <v>4.4000000000000004</v>
      </c>
      <c r="AI53" s="11">
        <f>B53+X53</f>
        <v>3</v>
      </c>
      <c r="AJ53" s="11">
        <f t="shared" si="6"/>
        <v>4</v>
      </c>
      <c r="AK53" s="11">
        <f t="shared" si="6"/>
        <v>4</v>
      </c>
      <c r="AL53" s="11"/>
      <c r="AM53" s="11">
        <f t="shared" si="7"/>
        <v>3</v>
      </c>
      <c r="AN53" s="11">
        <f t="shared" si="7"/>
        <v>4</v>
      </c>
      <c r="AO53" s="11">
        <f t="shared" si="7"/>
        <v>2</v>
      </c>
      <c r="AP53" s="11">
        <f t="shared" si="7"/>
        <v>2</v>
      </c>
      <c r="AQ53" s="11">
        <f t="shared" si="7"/>
        <v>5</v>
      </c>
      <c r="AR53" s="11">
        <f t="shared" si="7"/>
        <v>5.07</v>
      </c>
      <c r="AS53" s="11">
        <f t="shared" si="7"/>
        <v>5.4</v>
      </c>
    </row>
    <row r="54" spans="1:45" x14ac:dyDescent="0.2">
      <c r="A54" s="10" t="s">
        <v>149</v>
      </c>
      <c r="B54" s="11">
        <v>11</v>
      </c>
      <c r="C54" s="11">
        <v>0</v>
      </c>
      <c r="D54" s="11">
        <v>0</v>
      </c>
      <c r="E54" s="11"/>
      <c r="F54" s="11">
        <v>1</v>
      </c>
      <c r="G54" s="11">
        <v>1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/>
      <c r="N54" s="11">
        <v>17</v>
      </c>
      <c r="O54" s="11">
        <v>17</v>
      </c>
      <c r="P54" s="11"/>
      <c r="Q54" s="11">
        <v>9</v>
      </c>
      <c r="R54" s="11">
        <v>9</v>
      </c>
      <c r="S54" s="11">
        <v>7</v>
      </c>
      <c r="T54" s="11">
        <v>9</v>
      </c>
      <c r="U54" s="11">
        <v>9</v>
      </c>
      <c r="V54" s="11">
        <v>8.76</v>
      </c>
      <c r="W54" s="11">
        <v>8.76</v>
      </c>
      <c r="X54" s="11">
        <v>8</v>
      </c>
      <c r="Y54" s="11">
        <v>3</v>
      </c>
      <c r="Z54" s="11">
        <v>3</v>
      </c>
      <c r="AA54" s="11"/>
      <c r="AB54" s="11">
        <v>13</v>
      </c>
      <c r="AC54" s="11">
        <v>13</v>
      </c>
      <c r="AD54" s="11">
        <v>14</v>
      </c>
      <c r="AE54" s="11">
        <v>21</v>
      </c>
      <c r="AF54" s="11">
        <v>23</v>
      </c>
      <c r="AG54" s="11">
        <v>26.11</v>
      </c>
      <c r="AH54" s="11">
        <v>26.11</v>
      </c>
      <c r="AI54" s="11">
        <f t="shared" ref="AI54:AI57" si="13">B54+X54</f>
        <v>19</v>
      </c>
      <c r="AJ54" s="11">
        <f t="shared" si="6"/>
        <v>20</v>
      </c>
      <c r="AK54" s="11">
        <f t="shared" si="6"/>
        <v>20</v>
      </c>
      <c r="AL54" s="11"/>
      <c r="AM54" s="11">
        <f t="shared" si="7"/>
        <v>23</v>
      </c>
      <c r="AN54" s="11">
        <f t="shared" si="7"/>
        <v>23</v>
      </c>
      <c r="AO54" s="11">
        <f t="shared" si="7"/>
        <v>21</v>
      </c>
      <c r="AP54" s="11">
        <f t="shared" si="7"/>
        <v>30</v>
      </c>
      <c r="AQ54" s="11">
        <f t="shared" si="7"/>
        <v>32</v>
      </c>
      <c r="AR54" s="11">
        <f t="shared" si="7"/>
        <v>34.869999999999997</v>
      </c>
      <c r="AS54" s="11">
        <f t="shared" si="7"/>
        <v>34.869999999999997</v>
      </c>
    </row>
    <row r="55" spans="1:45" x14ac:dyDescent="0.2">
      <c r="A55" s="10" t="s">
        <v>150</v>
      </c>
      <c r="B55" s="11">
        <v>4</v>
      </c>
      <c r="C55" s="11">
        <v>0</v>
      </c>
      <c r="D55" s="11">
        <v>0</v>
      </c>
      <c r="E55" s="11"/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/>
      <c r="N55" s="11">
        <v>1</v>
      </c>
      <c r="O55" s="11">
        <v>2</v>
      </c>
      <c r="P55" s="11"/>
      <c r="Q55" s="11">
        <v>2</v>
      </c>
      <c r="R55" s="11">
        <v>2</v>
      </c>
      <c r="S55" s="11">
        <v>2</v>
      </c>
      <c r="T55" s="11">
        <v>2</v>
      </c>
      <c r="U55" s="11">
        <v>1</v>
      </c>
      <c r="V55" s="11">
        <v>1.01</v>
      </c>
      <c r="W55" s="11">
        <v>1.01</v>
      </c>
      <c r="X55" s="11">
        <v>1</v>
      </c>
      <c r="Y55" s="11">
        <v>2</v>
      </c>
      <c r="Z55" s="11">
        <v>2</v>
      </c>
      <c r="AA55" s="11"/>
      <c r="AB55" s="11">
        <v>5</v>
      </c>
      <c r="AC55" s="11">
        <v>5</v>
      </c>
      <c r="AD55" s="11">
        <v>5</v>
      </c>
      <c r="AE55" s="11">
        <v>6</v>
      </c>
      <c r="AF55" s="11">
        <v>7</v>
      </c>
      <c r="AG55" s="11">
        <v>7.05</v>
      </c>
      <c r="AH55" s="11">
        <v>7.32</v>
      </c>
      <c r="AI55" s="11">
        <f t="shared" si="13"/>
        <v>5</v>
      </c>
      <c r="AJ55" s="11">
        <f t="shared" si="6"/>
        <v>3</v>
      </c>
      <c r="AK55" s="11">
        <f t="shared" si="6"/>
        <v>4</v>
      </c>
      <c r="AL55" s="11"/>
      <c r="AM55" s="11">
        <f t="shared" si="7"/>
        <v>7</v>
      </c>
      <c r="AN55" s="11">
        <f t="shared" si="7"/>
        <v>7</v>
      </c>
      <c r="AO55" s="11">
        <f t="shared" si="7"/>
        <v>7</v>
      </c>
      <c r="AP55" s="11">
        <f t="shared" si="7"/>
        <v>8</v>
      </c>
      <c r="AQ55" s="11">
        <f t="shared" si="7"/>
        <v>8</v>
      </c>
      <c r="AR55" s="11">
        <f t="shared" si="7"/>
        <v>8.06</v>
      </c>
      <c r="AS55" s="11">
        <f t="shared" si="7"/>
        <v>8.33</v>
      </c>
    </row>
    <row r="56" spans="1:45" x14ac:dyDescent="0.2">
      <c r="A56" s="10" t="s">
        <v>151</v>
      </c>
      <c r="B56" s="11">
        <v>179</v>
      </c>
      <c r="C56" s="11">
        <v>0</v>
      </c>
      <c r="D56" s="11">
        <v>0</v>
      </c>
      <c r="E56" s="11"/>
      <c r="F56" s="11">
        <v>81</v>
      </c>
      <c r="G56" s="11">
        <v>81</v>
      </c>
      <c r="H56" s="11">
        <v>82</v>
      </c>
      <c r="I56" s="11">
        <v>82</v>
      </c>
      <c r="J56" s="11">
        <v>82</v>
      </c>
      <c r="K56" s="11">
        <v>80.45</v>
      </c>
      <c r="L56" s="11">
        <v>80.430000000000007</v>
      </c>
      <c r="M56" s="11"/>
      <c r="N56" s="11">
        <v>142</v>
      </c>
      <c r="O56" s="11">
        <v>137</v>
      </c>
      <c r="P56" s="11"/>
      <c r="Q56" s="11">
        <v>83</v>
      </c>
      <c r="R56" s="11">
        <v>83</v>
      </c>
      <c r="S56" s="11">
        <v>79</v>
      </c>
      <c r="T56" s="11">
        <v>84</v>
      </c>
      <c r="U56" s="11">
        <v>83</v>
      </c>
      <c r="V56" s="11">
        <v>83.56</v>
      </c>
      <c r="W56" s="11">
        <v>83.54</v>
      </c>
      <c r="X56" s="11">
        <v>13</v>
      </c>
      <c r="Y56" s="11">
        <v>38</v>
      </c>
      <c r="Z56" s="11">
        <v>38</v>
      </c>
      <c r="AA56" s="11"/>
      <c r="AB56" s="11">
        <v>23</v>
      </c>
      <c r="AC56" s="11">
        <v>23</v>
      </c>
      <c r="AD56" s="11">
        <v>22</v>
      </c>
      <c r="AE56" s="11">
        <v>24</v>
      </c>
      <c r="AF56" s="11">
        <v>32</v>
      </c>
      <c r="AG56" s="11">
        <v>37.479999999999997</v>
      </c>
      <c r="AH56" s="11">
        <v>45.28</v>
      </c>
      <c r="AI56" s="11">
        <f t="shared" si="13"/>
        <v>192</v>
      </c>
      <c r="AJ56" s="11">
        <f t="shared" si="6"/>
        <v>180</v>
      </c>
      <c r="AK56" s="11">
        <f t="shared" si="6"/>
        <v>175</v>
      </c>
      <c r="AL56" s="11"/>
      <c r="AM56" s="11">
        <f t="shared" si="7"/>
        <v>187</v>
      </c>
      <c r="AN56" s="11">
        <f t="shared" si="7"/>
        <v>187</v>
      </c>
      <c r="AO56" s="11">
        <f t="shared" si="7"/>
        <v>183</v>
      </c>
      <c r="AP56" s="11">
        <f t="shared" si="7"/>
        <v>190</v>
      </c>
      <c r="AQ56" s="11">
        <f t="shared" si="7"/>
        <v>197</v>
      </c>
      <c r="AR56" s="11">
        <f t="shared" si="7"/>
        <v>201.48999999999998</v>
      </c>
      <c r="AS56" s="11">
        <f t="shared" si="7"/>
        <v>209.25000000000003</v>
      </c>
    </row>
    <row r="57" spans="1:45" x14ac:dyDescent="0.2">
      <c r="A57" s="10" t="s">
        <v>152</v>
      </c>
      <c r="B57" s="11"/>
      <c r="C57" s="11"/>
      <c r="D57" s="11"/>
      <c r="E57" s="11"/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/>
      <c r="N57" s="11"/>
      <c r="O57" s="11"/>
      <c r="P57" s="11"/>
      <c r="Q57" s="11">
        <v>1</v>
      </c>
      <c r="R57" s="11">
        <v>1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/>
      <c r="Y57" s="11"/>
      <c r="Z57" s="11"/>
      <c r="AA57" s="11"/>
      <c r="AB57" s="11">
        <v>0</v>
      </c>
      <c r="AC57" s="11">
        <v>0</v>
      </c>
      <c r="AD57" s="11">
        <v>0</v>
      </c>
      <c r="AE57" s="11">
        <v>1</v>
      </c>
      <c r="AF57" s="11">
        <v>1</v>
      </c>
      <c r="AG57" s="11">
        <v>1.1499999999999999</v>
      </c>
      <c r="AH57" s="11">
        <v>1.1299999999999999</v>
      </c>
      <c r="AI57" s="11">
        <f t="shared" si="13"/>
        <v>0</v>
      </c>
      <c r="AJ57" s="11">
        <f t="shared" si="6"/>
        <v>0</v>
      </c>
      <c r="AK57" s="11">
        <f t="shared" si="6"/>
        <v>0</v>
      </c>
      <c r="AL57" s="11"/>
      <c r="AM57" s="11">
        <f t="shared" si="7"/>
        <v>1</v>
      </c>
      <c r="AN57" s="11">
        <f t="shared" si="7"/>
        <v>1</v>
      </c>
      <c r="AO57" s="11">
        <f t="shared" si="7"/>
        <v>0</v>
      </c>
      <c r="AP57" s="11">
        <f t="shared" si="7"/>
        <v>1</v>
      </c>
      <c r="AQ57" s="11">
        <f t="shared" si="7"/>
        <v>1</v>
      </c>
      <c r="AR57" s="11">
        <f t="shared" si="7"/>
        <v>1.1499999999999999</v>
      </c>
      <c r="AS57" s="11">
        <f t="shared" si="7"/>
        <v>1.1299999999999999</v>
      </c>
    </row>
    <row r="58" spans="1:45" s="6" customFormat="1" x14ac:dyDescent="0.2">
      <c r="A58" s="13" t="s">
        <v>2</v>
      </c>
      <c r="B58" s="12">
        <f>SUM(B53:B57)</f>
        <v>194</v>
      </c>
      <c r="C58" s="12">
        <f t="shared" ref="C58:AL58" si="14">SUM(C53:C57)</f>
        <v>0</v>
      </c>
      <c r="D58" s="12">
        <f t="shared" si="14"/>
        <v>0</v>
      </c>
      <c r="E58" s="12">
        <f t="shared" si="14"/>
        <v>0</v>
      </c>
      <c r="F58" s="12">
        <f>SUM(F53:F57)</f>
        <v>82</v>
      </c>
      <c r="G58" s="12">
        <f t="shared" si="14"/>
        <v>82</v>
      </c>
      <c r="H58" s="12">
        <f t="shared" si="14"/>
        <v>82</v>
      </c>
      <c r="I58" s="12">
        <f t="shared" si="14"/>
        <v>82</v>
      </c>
      <c r="J58" s="12">
        <f t="shared" si="14"/>
        <v>82</v>
      </c>
      <c r="K58" s="12">
        <f t="shared" si="14"/>
        <v>80.45</v>
      </c>
      <c r="L58" s="12">
        <f t="shared" si="14"/>
        <v>80.430000000000007</v>
      </c>
      <c r="M58" s="12">
        <f t="shared" si="14"/>
        <v>0</v>
      </c>
      <c r="N58" s="12">
        <f t="shared" si="14"/>
        <v>160</v>
      </c>
      <c r="O58" s="12">
        <f t="shared" si="14"/>
        <v>156</v>
      </c>
      <c r="P58" s="12">
        <f t="shared" si="14"/>
        <v>0</v>
      </c>
      <c r="Q58" s="12">
        <f t="shared" si="14"/>
        <v>97</v>
      </c>
      <c r="R58" s="12">
        <f t="shared" si="14"/>
        <v>97</v>
      </c>
      <c r="S58" s="12">
        <f t="shared" si="14"/>
        <v>88</v>
      </c>
      <c r="T58" s="12">
        <f t="shared" si="14"/>
        <v>95</v>
      </c>
      <c r="U58" s="12">
        <f t="shared" si="14"/>
        <v>94</v>
      </c>
      <c r="V58" s="12">
        <f t="shared" si="14"/>
        <v>94.33</v>
      </c>
      <c r="W58" s="12">
        <f t="shared" si="14"/>
        <v>94.31</v>
      </c>
      <c r="X58" s="12">
        <f t="shared" si="14"/>
        <v>25</v>
      </c>
      <c r="Y58" s="12">
        <f t="shared" si="14"/>
        <v>47</v>
      </c>
      <c r="Z58" s="12">
        <f t="shared" si="14"/>
        <v>47</v>
      </c>
      <c r="AA58" s="12">
        <f t="shared" si="14"/>
        <v>0</v>
      </c>
      <c r="AB58" s="12">
        <f t="shared" si="14"/>
        <v>42</v>
      </c>
      <c r="AC58" s="12">
        <f t="shared" si="14"/>
        <v>43</v>
      </c>
      <c r="AD58" s="12">
        <f t="shared" si="14"/>
        <v>43</v>
      </c>
      <c r="AE58" s="12">
        <f t="shared" si="14"/>
        <v>54</v>
      </c>
      <c r="AF58" s="12">
        <f t="shared" si="14"/>
        <v>67</v>
      </c>
      <c r="AG58" s="12">
        <f t="shared" si="14"/>
        <v>75.86</v>
      </c>
      <c r="AH58" s="12">
        <f t="shared" si="14"/>
        <v>84.24</v>
      </c>
      <c r="AI58" s="12">
        <f t="shared" si="14"/>
        <v>219</v>
      </c>
      <c r="AJ58" s="12">
        <f t="shared" si="6"/>
        <v>207</v>
      </c>
      <c r="AK58" s="12">
        <f t="shared" si="6"/>
        <v>203</v>
      </c>
      <c r="AL58" s="12">
        <f t="shared" si="14"/>
        <v>0</v>
      </c>
      <c r="AM58" s="12">
        <f t="shared" si="7"/>
        <v>221</v>
      </c>
      <c r="AN58" s="12">
        <f t="shared" si="7"/>
        <v>222</v>
      </c>
      <c r="AO58" s="12">
        <f t="shared" si="7"/>
        <v>213</v>
      </c>
      <c r="AP58" s="12">
        <f t="shared" si="7"/>
        <v>231</v>
      </c>
      <c r="AQ58" s="12">
        <f t="shared" si="7"/>
        <v>243</v>
      </c>
      <c r="AR58" s="12">
        <f t="shared" si="7"/>
        <v>250.64</v>
      </c>
      <c r="AS58" s="12">
        <f t="shared" si="7"/>
        <v>258.98</v>
      </c>
    </row>
    <row r="59" spans="1:45" x14ac:dyDescent="0.2">
      <c r="A59" s="13" t="s">
        <v>210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>
        <f t="shared" si="6"/>
        <v>0</v>
      </c>
      <c r="AK59" s="11">
        <f t="shared" si="6"/>
        <v>0</v>
      </c>
      <c r="AL59" s="11"/>
      <c r="AM59" s="11">
        <f t="shared" si="7"/>
        <v>0</v>
      </c>
      <c r="AN59" s="11">
        <f t="shared" si="7"/>
        <v>0</v>
      </c>
      <c r="AO59" s="11">
        <f t="shared" si="7"/>
        <v>0</v>
      </c>
      <c r="AP59" s="11">
        <f t="shared" ref="AP59:AS90" si="15">I59+T59+AE59</f>
        <v>0</v>
      </c>
      <c r="AQ59" s="11">
        <f t="shared" si="15"/>
        <v>0</v>
      </c>
      <c r="AR59" s="11">
        <f t="shared" si="15"/>
        <v>0</v>
      </c>
      <c r="AS59" s="11">
        <f t="shared" si="15"/>
        <v>0</v>
      </c>
    </row>
    <row r="60" spans="1:45" x14ac:dyDescent="0.2">
      <c r="A60" s="10" t="s">
        <v>211</v>
      </c>
      <c r="B60" s="11">
        <v>0</v>
      </c>
      <c r="C60" s="11">
        <v>0</v>
      </c>
      <c r="D60" s="11">
        <v>0</v>
      </c>
      <c r="E60" s="11"/>
      <c r="F60" s="11"/>
      <c r="G60" s="11"/>
      <c r="H60" s="11"/>
      <c r="I60" s="11"/>
      <c r="J60" s="11"/>
      <c r="K60" s="11"/>
      <c r="L60" s="11"/>
      <c r="M60" s="11"/>
      <c r="N60" s="11">
        <v>0</v>
      </c>
      <c r="O60" s="11">
        <v>0</v>
      </c>
      <c r="P60" s="11"/>
      <c r="Q60" s="11"/>
      <c r="R60" s="11"/>
      <c r="S60" s="11"/>
      <c r="T60" s="11"/>
      <c r="U60" s="11"/>
      <c r="V60" s="11"/>
      <c r="W60" s="11"/>
      <c r="X60" s="11">
        <v>1</v>
      </c>
      <c r="Y60" s="11">
        <v>2</v>
      </c>
      <c r="Z60" s="11">
        <v>2</v>
      </c>
      <c r="AA60" s="11"/>
      <c r="AB60" s="11"/>
      <c r="AC60" s="11"/>
      <c r="AD60" s="11"/>
      <c r="AE60" s="11"/>
      <c r="AF60" s="11"/>
      <c r="AG60" s="11"/>
      <c r="AH60" s="11"/>
      <c r="AI60" s="11">
        <f>B60+X60</f>
        <v>1</v>
      </c>
      <c r="AJ60" s="11">
        <f t="shared" si="6"/>
        <v>2</v>
      </c>
      <c r="AK60" s="11">
        <f t="shared" si="6"/>
        <v>2</v>
      </c>
      <c r="AL60" s="11"/>
      <c r="AM60" s="11">
        <f t="shared" ref="AM60:AO90" si="16">F60+Q60+AB60</f>
        <v>0</v>
      </c>
      <c r="AN60" s="11">
        <f t="shared" si="16"/>
        <v>0</v>
      </c>
      <c r="AO60" s="11">
        <f t="shared" si="16"/>
        <v>0</v>
      </c>
      <c r="AP60" s="11">
        <f t="shared" si="15"/>
        <v>0</v>
      </c>
      <c r="AQ60" s="11">
        <f t="shared" si="15"/>
        <v>0</v>
      </c>
      <c r="AR60" s="11">
        <f t="shared" si="15"/>
        <v>0</v>
      </c>
      <c r="AS60" s="11">
        <f t="shared" si="15"/>
        <v>0</v>
      </c>
    </row>
    <row r="61" spans="1:45" x14ac:dyDescent="0.2">
      <c r="A61" s="10" t="s">
        <v>153</v>
      </c>
      <c r="B61" s="11">
        <v>5</v>
      </c>
      <c r="C61" s="11">
        <v>0</v>
      </c>
      <c r="D61" s="11">
        <v>0</v>
      </c>
      <c r="E61" s="11"/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/>
      <c r="N61" s="11">
        <v>5</v>
      </c>
      <c r="O61" s="11">
        <v>5</v>
      </c>
      <c r="P61" s="11"/>
      <c r="Q61" s="11">
        <v>0</v>
      </c>
      <c r="R61" s="11">
        <v>0</v>
      </c>
      <c r="S61" s="11">
        <v>0</v>
      </c>
      <c r="T61" s="11">
        <v>0</v>
      </c>
      <c r="U61" s="11">
        <v>7</v>
      </c>
      <c r="V61" s="11">
        <v>7.05</v>
      </c>
      <c r="W61" s="11">
        <v>7.05</v>
      </c>
      <c r="X61" s="11">
        <v>2</v>
      </c>
      <c r="Y61" s="11">
        <v>2</v>
      </c>
      <c r="Z61" s="11">
        <v>2</v>
      </c>
      <c r="AA61" s="11"/>
      <c r="AB61" s="11">
        <v>7</v>
      </c>
      <c r="AC61" s="11">
        <v>7</v>
      </c>
      <c r="AD61" s="11">
        <v>7</v>
      </c>
      <c r="AE61" s="11">
        <v>7</v>
      </c>
      <c r="AF61" s="11">
        <v>1</v>
      </c>
      <c r="AG61" s="11">
        <v>0.68</v>
      </c>
      <c r="AH61" s="11">
        <v>0.68</v>
      </c>
      <c r="AI61" s="11">
        <f t="shared" ref="AI61:AI68" si="17">B61+X61</f>
        <v>7</v>
      </c>
      <c r="AJ61" s="11">
        <f t="shared" si="6"/>
        <v>7</v>
      </c>
      <c r="AK61" s="11">
        <f t="shared" si="6"/>
        <v>7</v>
      </c>
      <c r="AL61" s="11"/>
      <c r="AM61" s="11">
        <f t="shared" si="16"/>
        <v>7</v>
      </c>
      <c r="AN61" s="11">
        <f t="shared" si="16"/>
        <v>7</v>
      </c>
      <c r="AO61" s="11">
        <f t="shared" si="16"/>
        <v>7</v>
      </c>
      <c r="AP61" s="11">
        <f t="shared" si="15"/>
        <v>7</v>
      </c>
      <c r="AQ61" s="11">
        <f t="shared" si="15"/>
        <v>8</v>
      </c>
      <c r="AR61" s="11">
        <f t="shared" si="15"/>
        <v>7.7299999999999995</v>
      </c>
      <c r="AS61" s="11">
        <f t="shared" si="15"/>
        <v>7.7299999999999995</v>
      </c>
    </row>
    <row r="62" spans="1:45" x14ac:dyDescent="0.2">
      <c r="A62" s="10" t="s">
        <v>154</v>
      </c>
      <c r="B62" s="11">
        <v>5</v>
      </c>
      <c r="C62" s="11">
        <v>0</v>
      </c>
      <c r="D62" s="11">
        <v>0</v>
      </c>
      <c r="E62" s="11"/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/>
      <c r="N62" s="11">
        <v>8</v>
      </c>
      <c r="O62" s="11">
        <v>8</v>
      </c>
      <c r="P62" s="11"/>
      <c r="Q62" s="11">
        <v>9</v>
      </c>
      <c r="R62" s="11">
        <v>9</v>
      </c>
      <c r="S62" s="11">
        <v>9</v>
      </c>
      <c r="T62" s="11">
        <v>8</v>
      </c>
      <c r="U62" s="11">
        <v>1</v>
      </c>
      <c r="V62" s="11">
        <v>1.1000000000000001</v>
      </c>
      <c r="W62" s="11">
        <v>1.1000000000000001</v>
      </c>
      <c r="X62" s="11">
        <v>5</v>
      </c>
      <c r="Y62" s="11">
        <v>9</v>
      </c>
      <c r="Z62" s="11">
        <v>9</v>
      </c>
      <c r="AA62" s="11"/>
      <c r="AB62" s="11">
        <v>10</v>
      </c>
      <c r="AC62" s="11">
        <v>10</v>
      </c>
      <c r="AD62" s="11">
        <v>10</v>
      </c>
      <c r="AE62" s="11">
        <v>12</v>
      </c>
      <c r="AF62" s="11">
        <v>3</v>
      </c>
      <c r="AG62" s="11">
        <v>1.95</v>
      </c>
      <c r="AH62" s="11">
        <v>1.87</v>
      </c>
      <c r="AI62" s="11">
        <f t="shared" si="17"/>
        <v>10</v>
      </c>
      <c r="AJ62" s="11">
        <f t="shared" si="6"/>
        <v>17</v>
      </c>
      <c r="AK62" s="11">
        <f t="shared" si="6"/>
        <v>17</v>
      </c>
      <c r="AL62" s="11"/>
      <c r="AM62" s="11">
        <f t="shared" si="16"/>
        <v>19</v>
      </c>
      <c r="AN62" s="11">
        <f t="shared" si="16"/>
        <v>19</v>
      </c>
      <c r="AO62" s="11">
        <f t="shared" si="16"/>
        <v>19</v>
      </c>
      <c r="AP62" s="11">
        <f t="shared" si="15"/>
        <v>20</v>
      </c>
      <c r="AQ62" s="11">
        <f t="shared" si="15"/>
        <v>4</v>
      </c>
      <c r="AR62" s="11">
        <f t="shared" si="15"/>
        <v>3.05</v>
      </c>
      <c r="AS62" s="11">
        <f t="shared" si="15"/>
        <v>2.97</v>
      </c>
    </row>
    <row r="63" spans="1:45" x14ac:dyDescent="0.2">
      <c r="A63" s="10" t="s">
        <v>155</v>
      </c>
      <c r="B63" s="11"/>
      <c r="C63" s="11"/>
      <c r="D63" s="11"/>
      <c r="E63" s="11"/>
      <c r="F63" s="11"/>
      <c r="G63" s="11"/>
      <c r="H63" s="11"/>
      <c r="I63" s="11">
        <v>0</v>
      </c>
      <c r="J63" s="11">
        <v>1</v>
      </c>
      <c r="K63" s="11">
        <v>0.67</v>
      </c>
      <c r="L63" s="11">
        <v>0.67</v>
      </c>
      <c r="M63" s="11"/>
      <c r="N63" s="11"/>
      <c r="O63" s="11"/>
      <c r="P63" s="11"/>
      <c r="Q63" s="11"/>
      <c r="R63" s="11"/>
      <c r="S63" s="11"/>
      <c r="T63" s="11">
        <v>1</v>
      </c>
      <c r="U63" s="11">
        <v>0</v>
      </c>
      <c r="V63" s="11">
        <v>0.46</v>
      </c>
      <c r="W63" s="11">
        <v>0.46</v>
      </c>
      <c r="X63" s="11"/>
      <c r="Y63" s="11"/>
      <c r="Z63" s="11"/>
      <c r="AA63" s="11"/>
      <c r="AB63" s="11"/>
      <c r="AC63" s="11"/>
      <c r="AD63" s="11"/>
      <c r="AE63" s="11">
        <v>0</v>
      </c>
      <c r="AF63" s="11">
        <v>1</v>
      </c>
      <c r="AG63" s="11">
        <v>0.77</v>
      </c>
      <c r="AH63" s="11">
        <v>0.8</v>
      </c>
      <c r="AI63" s="11">
        <f t="shared" si="17"/>
        <v>0</v>
      </c>
      <c r="AJ63" s="11">
        <f t="shared" si="6"/>
        <v>0</v>
      </c>
      <c r="AK63" s="11">
        <f t="shared" si="6"/>
        <v>0</v>
      </c>
      <c r="AL63" s="11"/>
      <c r="AM63" s="11">
        <f t="shared" si="16"/>
        <v>0</v>
      </c>
      <c r="AN63" s="11">
        <f t="shared" si="16"/>
        <v>0</v>
      </c>
      <c r="AO63" s="11">
        <f t="shared" si="16"/>
        <v>0</v>
      </c>
      <c r="AP63" s="11">
        <f t="shared" si="15"/>
        <v>1</v>
      </c>
      <c r="AQ63" s="11">
        <f t="shared" si="15"/>
        <v>2</v>
      </c>
      <c r="AR63" s="11">
        <f t="shared" si="15"/>
        <v>1.9000000000000001</v>
      </c>
      <c r="AS63" s="11">
        <f t="shared" si="15"/>
        <v>1.9300000000000002</v>
      </c>
    </row>
    <row r="64" spans="1:45" x14ac:dyDescent="0.2">
      <c r="A64" s="10" t="s">
        <v>156</v>
      </c>
      <c r="B64" s="11">
        <v>1</v>
      </c>
      <c r="C64" s="11">
        <v>0</v>
      </c>
      <c r="D64" s="11">
        <v>0</v>
      </c>
      <c r="E64" s="11"/>
      <c r="F64" s="11">
        <v>0</v>
      </c>
      <c r="G64" s="11">
        <v>0</v>
      </c>
      <c r="H64" s="11">
        <v>0</v>
      </c>
      <c r="I64" s="11">
        <v>1</v>
      </c>
      <c r="J64" s="11">
        <v>0</v>
      </c>
      <c r="K64" s="11">
        <v>0.37</v>
      </c>
      <c r="L64" s="11">
        <v>0.44</v>
      </c>
      <c r="M64" s="11"/>
      <c r="N64" s="11">
        <v>1</v>
      </c>
      <c r="O64" s="11">
        <v>1</v>
      </c>
      <c r="P64" s="11"/>
      <c r="Q64" s="11">
        <v>2</v>
      </c>
      <c r="R64" s="11">
        <v>2</v>
      </c>
      <c r="S64" s="11">
        <v>2</v>
      </c>
      <c r="T64" s="11">
        <v>1</v>
      </c>
      <c r="U64" s="11">
        <v>1</v>
      </c>
      <c r="V64" s="11">
        <v>0.71</v>
      </c>
      <c r="W64" s="11">
        <v>0.71</v>
      </c>
      <c r="X64" s="11">
        <v>0</v>
      </c>
      <c r="Y64" s="11">
        <v>0</v>
      </c>
      <c r="Z64" s="11">
        <v>0</v>
      </c>
      <c r="AA64" s="11"/>
      <c r="AB64" s="11">
        <v>1</v>
      </c>
      <c r="AC64" s="11">
        <v>1</v>
      </c>
      <c r="AD64" s="11">
        <v>1</v>
      </c>
      <c r="AE64" s="11">
        <v>1</v>
      </c>
      <c r="AF64" s="11">
        <v>1</v>
      </c>
      <c r="AG64" s="11">
        <v>1.26</v>
      </c>
      <c r="AH64" s="11">
        <v>1.37</v>
      </c>
      <c r="AI64" s="11">
        <f t="shared" si="17"/>
        <v>1</v>
      </c>
      <c r="AJ64" s="11">
        <f t="shared" si="6"/>
        <v>1</v>
      </c>
      <c r="AK64" s="11">
        <f t="shared" si="6"/>
        <v>1</v>
      </c>
      <c r="AL64" s="11"/>
      <c r="AM64" s="11">
        <f t="shared" si="16"/>
        <v>3</v>
      </c>
      <c r="AN64" s="11">
        <f t="shared" si="16"/>
        <v>3</v>
      </c>
      <c r="AO64" s="11">
        <f t="shared" si="16"/>
        <v>3</v>
      </c>
      <c r="AP64" s="11">
        <f t="shared" si="15"/>
        <v>3</v>
      </c>
      <c r="AQ64" s="11">
        <f t="shared" si="15"/>
        <v>2</v>
      </c>
      <c r="AR64" s="11">
        <f t="shared" si="15"/>
        <v>2.34</v>
      </c>
      <c r="AS64" s="11">
        <f t="shared" si="15"/>
        <v>2.52</v>
      </c>
    </row>
    <row r="65" spans="1:45" x14ac:dyDescent="0.2">
      <c r="A65" s="10" t="s">
        <v>157</v>
      </c>
      <c r="B65" s="11">
        <v>2</v>
      </c>
      <c r="C65" s="11">
        <v>0</v>
      </c>
      <c r="D65" s="11">
        <v>0</v>
      </c>
      <c r="E65" s="11"/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/>
      <c r="N65" s="11">
        <v>4</v>
      </c>
      <c r="O65" s="11">
        <v>4</v>
      </c>
      <c r="P65" s="11"/>
      <c r="Q65" s="11">
        <v>5</v>
      </c>
      <c r="R65" s="11">
        <v>5</v>
      </c>
      <c r="S65" s="11">
        <v>5</v>
      </c>
      <c r="T65" s="11">
        <v>8</v>
      </c>
      <c r="U65" s="11">
        <v>8</v>
      </c>
      <c r="V65" s="11">
        <v>8.9600000000000009</v>
      </c>
      <c r="W65" s="11">
        <v>8.9600000000000009</v>
      </c>
      <c r="X65" s="11">
        <v>2</v>
      </c>
      <c r="Y65" s="11">
        <v>4</v>
      </c>
      <c r="Z65" s="11">
        <v>4</v>
      </c>
      <c r="AA65" s="11"/>
      <c r="AB65" s="11">
        <v>3</v>
      </c>
      <c r="AC65" s="11">
        <v>3</v>
      </c>
      <c r="AD65" s="11">
        <v>3</v>
      </c>
      <c r="AE65" s="11">
        <v>4</v>
      </c>
      <c r="AF65" s="11">
        <v>4</v>
      </c>
      <c r="AG65" s="11">
        <v>3.29</v>
      </c>
      <c r="AH65" s="11">
        <v>3.34</v>
      </c>
      <c r="AI65" s="11">
        <f t="shared" si="17"/>
        <v>4</v>
      </c>
      <c r="AJ65" s="11">
        <f t="shared" si="6"/>
        <v>8</v>
      </c>
      <c r="AK65" s="11">
        <f t="shared" si="6"/>
        <v>8</v>
      </c>
      <c r="AL65" s="11"/>
      <c r="AM65" s="11">
        <f t="shared" si="16"/>
        <v>8</v>
      </c>
      <c r="AN65" s="11">
        <f t="shared" si="16"/>
        <v>8</v>
      </c>
      <c r="AO65" s="11">
        <f t="shared" si="16"/>
        <v>8</v>
      </c>
      <c r="AP65" s="11">
        <f t="shared" si="15"/>
        <v>12</v>
      </c>
      <c r="AQ65" s="11">
        <f t="shared" si="15"/>
        <v>12</v>
      </c>
      <c r="AR65" s="11">
        <f t="shared" si="15"/>
        <v>12.25</v>
      </c>
      <c r="AS65" s="11">
        <f t="shared" si="15"/>
        <v>12.3</v>
      </c>
    </row>
    <row r="66" spans="1:45" x14ac:dyDescent="0.2">
      <c r="A66" s="10" t="s">
        <v>158</v>
      </c>
      <c r="B66" s="11"/>
      <c r="C66" s="11"/>
      <c r="D66" s="11"/>
      <c r="E66" s="11"/>
      <c r="F66" s="11"/>
      <c r="G66" s="11"/>
      <c r="H66" s="11"/>
      <c r="I66" s="11">
        <v>0</v>
      </c>
      <c r="J66" s="11">
        <v>0</v>
      </c>
      <c r="K66" s="11">
        <v>0</v>
      </c>
      <c r="L66" s="11">
        <v>0</v>
      </c>
      <c r="M66" s="11"/>
      <c r="N66" s="11"/>
      <c r="O66" s="11"/>
      <c r="P66" s="11"/>
      <c r="Q66" s="11"/>
      <c r="R66" s="11"/>
      <c r="S66" s="11"/>
      <c r="T66" s="11">
        <v>0</v>
      </c>
      <c r="U66" s="11">
        <v>0</v>
      </c>
      <c r="V66" s="11">
        <v>0</v>
      </c>
      <c r="W66" s="11">
        <v>0</v>
      </c>
      <c r="X66" s="11"/>
      <c r="Y66" s="11"/>
      <c r="Z66" s="11"/>
      <c r="AA66" s="11"/>
      <c r="AB66" s="11"/>
      <c r="AC66" s="11"/>
      <c r="AD66" s="11"/>
      <c r="AE66" s="11">
        <v>1</v>
      </c>
      <c r="AF66" s="11">
        <v>1</v>
      </c>
      <c r="AG66" s="11">
        <v>0.91</v>
      </c>
      <c r="AH66" s="11">
        <v>0.93</v>
      </c>
      <c r="AI66" s="11">
        <f t="shared" si="17"/>
        <v>0</v>
      </c>
      <c r="AJ66" s="11">
        <f t="shared" si="6"/>
        <v>0</v>
      </c>
      <c r="AK66" s="11">
        <f t="shared" si="6"/>
        <v>0</v>
      </c>
      <c r="AL66" s="11"/>
      <c r="AM66" s="11">
        <f t="shared" si="16"/>
        <v>0</v>
      </c>
      <c r="AN66" s="11">
        <f t="shared" si="16"/>
        <v>0</v>
      </c>
      <c r="AO66" s="11">
        <f t="shared" si="16"/>
        <v>0</v>
      </c>
      <c r="AP66" s="11">
        <f t="shared" si="15"/>
        <v>1</v>
      </c>
      <c r="AQ66" s="11">
        <f t="shared" si="15"/>
        <v>1</v>
      </c>
      <c r="AR66" s="11">
        <f t="shared" si="15"/>
        <v>0.91</v>
      </c>
      <c r="AS66" s="11">
        <f t="shared" si="15"/>
        <v>0.93</v>
      </c>
    </row>
    <row r="67" spans="1:45" x14ac:dyDescent="0.2">
      <c r="A67" s="10" t="s">
        <v>159</v>
      </c>
      <c r="B67" s="11"/>
      <c r="C67" s="11"/>
      <c r="D67" s="11"/>
      <c r="E67" s="11"/>
      <c r="F67" s="11"/>
      <c r="G67" s="11"/>
      <c r="H67" s="11"/>
      <c r="I67" s="11"/>
      <c r="J67" s="11">
        <v>0</v>
      </c>
      <c r="K67" s="11">
        <v>0</v>
      </c>
      <c r="L67" s="11">
        <v>0</v>
      </c>
      <c r="M67" s="11"/>
      <c r="N67" s="11"/>
      <c r="O67" s="11"/>
      <c r="P67" s="11"/>
      <c r="Q67" s="11"/>
      <c r="R67" s="11"/>
      <c r="S67" s="11"/>
      <c r="T67" s="11"/>
      <c r="U67" s="11">
        <v>7</v>
      </c>
      <c r="V67" s="11">
        <v>8.11</v>
      </c>
      <c r="W67" s="11">
        <v>7.82</v>
      </c>
      <c r="X67" s="11"/>
      <c r="Y67" s="11"/>
      <c r="Z67" s="11"/>
      <c r="AA67" s="11"/>
      <c r="AB67" s="11"/>
      <c r="AC67" s="11"/>
      <c r="AD67" s="11"/>
      <c r="AE67" s="11"/>
      <c r="AF67" s="11">
        <v>9</v>
      </c>
      <c r="AG67" s="11">
        <v>4.74</v>
      </c>
      <c r="AH67" s="11">
        <v>4.9400000000000004</v>
      </c>
      <c r="AI67" s="11">
        <f t="shared" si="17"/>
        <v>0</v>
      </c>
      <c r="AJ67" s="11">
        <f t="shared" si="6"/>
        <v>0</v>
      </c>
      <c r="AK67" s="11">
        <f t="shared" si="6"/>
        <v>0</v>
      </c>
      <c r="AL67" s="11"/>
      <c r="AM67" s="11">
        <f t="shared" si="16"/>
        <v>0</v>
      </c>
      <c r="AN67" s="11">
        <f t="shared" si="16"/>
        <v>0</v>
      </c>
      <c r="AO67" s="11">
        <f t="shared" si="16"/>
        <v>0</v>
      </c>
      <c r="AP67" s="11">
        <f t="shared" si="15"/>
        <v>0</v>
      </c>
      <c r="AQ67" s="11">
        <f t="shared" si="15"/>
        <v>16</v>
      </c>
      <c r="AR67" s="11">
        <f t="shared" si="15"/>
        <v>12.85</v>
      </c>
      <c r="AS67" s="11">
        <f t="shared" si="15"/>
        <v>12.760000000000002</v>
      </c>
    </row>
    <row r="68" spans="1:45" x14ac:dyDescent="0.2">
      <c r="A68" s="10" t="s">
        <v>160</v>
      </c>
      <c r="B68" s="11"/>
      <c r="C68" s="11"/>
      <c r="D68" s="11"/>
      <c r="E68" s="11"/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/>
      <c r="N68" s="11"/>
      <c r="O68" s="11"/>
      <c r="P68" s="11"/>
      <c r="Q68" s="11">
        <v>0</v>
      </c>
      <c r="R68" s="11">
        <v>0</v>
      </c>
      <c r="S68" s="11">
        <v>0</v>
      </c>
      <c r="T68" s="11">
        <v>0</v>
      </c>
      <c r="U68" s="11">
        <v>1</v>
      </c>
      <c r="V68" s="11">
        <v>0.85</v>
      </c>
      <c r="W68" s="11">
        <v>0.85</v>
      </c>
      <c r="X68" s="11"/>
      <c r="Y68" s="11"/>
      <c r="Z68" s="11"/>
      <c r="AA68" s="11"/>
      <c r="AB68" s="11">
        <v>2</v>
      </c>
      <c r="AC68" s="11">
        <v>2</v>
      </c>
      <c r="AD68" s="11">
        <v>2</v>
      </c>
      <c r="AE68" s="11">
        <v>3</v>
      </c>
      <c r="AF68" s="11">
        <v>3</v>
      </c>
      <c r="AG68" s="11">
        <v>2.95</v>
      </c>
      <c r="AH68" s="11">
        <v>2.95</v>
      </c>
      <c r="AI68" s="11">
        <f t="shared" si="17"/>
        <v>0</v>
      </c>
      <c r="AJ68" s="11">
        <f t="shared" si="6"/>
        <v>0</v>
      </c>
      <c r="AK68" s="11">
        <f t="shared" si="6"/>
        <v>0</v>
      </c>
      <c r="AL68" s="11"/>
      <c r="AM68" s="11">
        <f t="shared" si="16"/>
        <v>2</v>
      </c>
      <c r="AN68" s="11">
        <f t="shared" si="16"/>
        <v>2</v>
      </c>
      <c r="AO68" s="11">
        <f t="shared" si="16"/>
        <v>2</v>
      </c>
      <c r="AP68" s="11">
        <f t="shared" si="15"/>
        <v>3</v>
      </c>
      <c r="AQ68" s="11">
        <f t="shared" si="15"/>
        <v>4</v>
      </c>
      <c r="AR68" s="11">
        <f t="shared" si="15"/>
        <v>3.8000000000000003</v>
      </c>
      <c r="AS68" s="11">
        <f t="shared" si="15"/>
        <v>3.8000000000000003</v>
      </c>
    </row>
    <row r="69" spans="1:45" s="6" customFormat="1" x14ac:dyDescent="0.2">
      <c r="A69" s="13" t="s">
        <v>2</v>
      </c>
      <c r="B69" s="12">
        <f>SUM(B60:B68)</f>
        <v>13</v>
      </c>
      <c r="C69" s="12">
        <f t="shared" ref="C69:AL69" si="18">SUM(C60:C68)</f>
        <v>0</v>
      </c>
      <c r="D69" s="12">
        <f t="shared" si="18"/>
        <v>0</v>
      </c>
      <c r="E69" s="12">
        <f t="shared" si="18"/>
        <v>0</v>
      </c>
      <c r="F69" s="12">
        <f t="shared" si="18"/>
        <v>0</v>
      </c>
      <c r="G69" s="12">
        <f t="shared" si="18"/>
        <v>0</v>
      </c>
      <c r="H69" s="12">
        <f t="shared" si="18"/>
        <v>0</v>
      </c>
      <c r="I69" s="12">
        <f t="shared" si="18"/>
        <v>1</v>
      </c>
      <c r="J69" s="12">
        <f>SUM(J60:J68)</f>
        <v>1</v>
      </c>
      <c r="K69" s="12">
        <f t="shared" si="18"/>
        <v>1.04</v>
      </c>
      <c r="L69" s="12">
        <f t="shared" si="18"/>
        <v>1.1100000000000001</v>
      </c>
      <c r="M69" s="12">
        <f t="shared" si="18"/>
        <v>0</v>
      </c>
      <c r="N69" s="12">
        <f t="shared" si="18"/>
        <v>18</v>
      </c>
      <c r="O69" s="12">
        <f t="shared" si="18"/>
        <v>18</v>
      </c>
      <c r="P69" s="12">
        <f t="shared" si="18"/>
        <v>0</v>
      </c>
      <c r="Q69" s="12">
        <f t="shared" si="18"/>
        <v>16</v>
      </c>
      <c r="R69" s="12">
        <f t="shared" si="18"/>
        <v>16</v>
      </c>
      <c r="S69" s="12">
        <f t="shared" si="18"/>
        <v>16</v>
      </c>
      <c r="T69" s="12">
        <f t="shared" si="18"/>
        <v>18</v>
      </c>
      <c r="U69" s="12">
        <f t="shared" si="18"/>
        <v>25</v>
      </c>
      <c r="V69" s="12">
        <f t="shared" si="18"/>
        <v>27.240000000000002</v>
      </c>
      <c r="W69" s="12">
        <f t="shared" si="18"/>
        <v>26.950000000000003</v>
      </c>
      <c r="X69" s="12">
        <f t="shared" si="18"/>
        <v>10</v>
      </c>
      <c r="Y69" s="12">
        <f t="shared" si="18"/>
        <v>17</v>
      </c>
      <c r="Z69" s="12">
        <f t="shared" si="18"/>
        <v>17</v>
      </c>
      <c r="AA69" s="12">
        <f t="shared" si="18"/>
        <v>0</v>
      </c>
      <c r="AB69" s="12">
        <f t="shared" si="18"/>
        <v>23</v>
      </c>
      <c r="AC69" s="12">
        <f t="shared" si="18"/>
        <v>23</v>
      </c>
      <c r="AD69" s="12">
        <f t="shared" si="18"/>
        <v>23</v>
      </c>
      <c r="AE69" s="12">
        <f t="shared" si="18"/>
        <v>28</v>
      </c>
      <c r="AF69" s="12">
        <f t="shared" si="18"/>
        <v>23</v>
      </c>
      <c r="AG69" s="12">
        <f t="shared" si="18"/>
        <v>16.55</v>
      </c>
      <c r="AH69" s="12">
        <f t="shared" si="18"/>
        <v>16.88</v>
      </c>
      <c r="AI69" s="12">
        <f t="shared" si="18"/>
        <v>23</v>
      </c>
      <c r="AJ69" s="12">
        <f t="shared" si="6"/>
        <v>35</v>
      </c>
      <c r="AK69" s="12">
        <f t="shared" si="6"/>
        <v>35</v>
      </c>
      <c r="AL69" s="12">
        <f t="shared" si="18"/>
        <v>0</v>
      </c>
      <c r="AM69" s="12">
        <f t="shared" si="16"/>
        <v>39</v>
      </c>
      <c r="AN69" s="12">
        <f t="shared" si="16"/>
        <v>39</v>
      </c>
      <c r="AO69" s="12">
        <f t="shared" si="16"/>
        <v>39</v>
      </c>
      <c r="AP69" s="12">
        <f t="shared" si="15"/>
        <v>47</v>
      </c>
      <c r="AQ69" s="12">
        <f t="shared" si="15"/>
        <v>49</v>
      </c>
      <c r="AR69" s="12">
        <f t="shared" si="15"/>
        <v>44.83</v>
      </c>
      <c r="AS69" s="12">
        <f t="shared" si="15"/>
        <v>44.94</v>
      </c>
    </row>
    <row r="70" spans="1:45" x14ac:dyDescent="0.2">
      <c r="A70" s="13" t="s">
        <v>212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>
        <f t="shared" si="6"/>
        <v>0</v>
      </c>
      <c r="AK70" s="11">
        <f t="shared" si="6"/>
        <v>0</v>
      </c>
      <c r="AL70" s="11"/>
      <c r="AM70" s="11">
        <f t="shared" si="16"/>
        <v>0</v>
      </c>
      <c r="AN70" s="11">
        <f t="shared" si="16"/>
        <v>0</v>
      </c>
      <c r="AO70" s="11">
        <f t="shared" si="16"/>
        <v>0</v>
      </c>
      <c r="AP70" s="11">
        <f t="shared" si="15"/>
        <v>0</v>
      </c>
      <c r="AQ70" s="11">
        <f t="shared" si="15"/>
        <v>0</v>
      </c>
      <c r="AR70" s="11">
        <f t="shared" si="15"/>
        <v>0</v>
      </c>
      <c r="AS70" s="11">
        <f t="shared" si="15"/>
        <v>0</v>
      </c>
    </row>
    <row r="71" spans="1:45" x14ac:dyDescent="0.2">
      <c r="A71" s="10" t="s">
        <v>161</v>
      </c>
      <c r="B71" s="11">
        <v>2</v>
      </c>
      <c r="C71" s="11">
        <v>6</v>
      </c>
      <c r="D71" s="11">
        <v>6</v>
      </c>
      <c r="E71" s="11"/>
      <c r="F71" s="11">
        <v>4</v>
      </c>
      <c r="G71" s="11">
        <v>4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/>
      <c r="N71" s="11">
        <v>1</v>
      </c>
      <c r="O71" s="11">
        <v>1</v>
      </c>
      <c r="P71" s="11"/>
      <c r="Q71" s="11">
        <v>2</v>
      </c>
      <c r="R71" s="11">
        <v>2</v>
      </c>
      <c r="S71" s="11">
        <v>0</v>
      </c>
      <c r="T71" s="11">
        <v>0</v>
      </c>
      <c r="U71" s="11">
        <v>1</v>
      </c>
      <c r="V71" s="11">
        <v>1</v>
      </c>
      <c r="W71" s="11">
        <v>1.01</v>
      </c>
      <c r="X71" s="11">
        <v>6</v>
      </c>
      <c r="Y71" s="11">
        <v>2</v>
      </c>
      <c r="Z71" s="11">
        <v>2</v>
      </c>
      <c r="AA71" s="11"/>
      <c r="AB71" s="11">
        <v>4</v>
      </c>
      <c r="AC71" s="11">
        <v>5</v>
      </c>
      <c r="AD71" s="11">
        <v>3</v>
      </c>
      <c r="AE71" s="11">
        <v>3</v>
      </c>
      <c r="AF71" s="11">
        <v>3</v>
      </c>
      <c r="AG71" s="11">
        <v>3</v>
      </c>
      <c r="AH71" s="11">
        <v>3</v>
      </c>
      <c r="AI71" s="11">
        <f>B71+X71</f>
        <v>8</v>
      </c>
      <c r="AJ71" s="11">
        <f t="shared" si="6"/>
        <v>9</v>
      </c>
      <c r="AK71" s="11">
        <f t="shared" si="6"/>
        <v>9</v>
      </c>
      <c r="AL71" s="11"/>
      <c r="AM71" s="11">
        <f t="shared" si="16"/>
        <v>10</v>
      </c>
      <c r="AN71" s="11">
        <f t="shared" si="16"/>
        <v>11</v>
      </c>
      <c r="AO71" s="11">
        <f t="shared" si="16"/>
        <v>3</v>
      </c>
      <c r="AP71" s="11">
        <f t="shared" si="15"/>
        <v>3</v>
      </c>
      <c r="AQ71" s="11">
        <f t="shared" si="15"/>
        <v>4</v>
      </c>
      <c r="AR71" s="11">
        <f t="shared" si="15"/>
        <v>4</v>
      </c>
      <c r="AS71" s="11">
        <f t="shared" si="15"/>
        <v>4.01</v>
      </c>
    </row>
    <row r="72" spans="1:45" x14ac:dyDescent="0.2">
      <c r="A72" s="10" t="s">
        <v>162</v>
      </c>
      <c r="B72" s="11">
        <v>25</v>
      </c>
      <c r="C72" s="11">
        <v>16</v>
      </c>
      <c r="D72" s="11">
        <v>16</v>
      </c>
      <c r="E72" s="11"/>
      <c r="F72" s="11">
        <v>20</v>
      </c>
      <c r="G72" s="11">
        <v>20</v>
      </c>
      <c r="H72" s="11">
        <v>13</v>
      </c>
      <c r="I72" s="11">
        <v>13</v>
      </c>
      <c r="J72" s="11">
        <v>13</v>
      </c>
      <c r="K72" s="11">
        <v>12.97</v>
      </c>
      <c r="L72" s="11">
        <v>12.97</v>
      </c>
      <c r="M72" s="11"/>
      <c r="N72" s="11">
        <v>10</v>
      </c>
      <c r="O72" s="11">
        <v>10</v>
      </c>
      <c r="P72" s="11"/>
      <c r="Q72" s="11">
        <v>6</v>
      </c>
      <c r="R72" s="11">
        <v>6</v>
      </c>
      <c r="S72" s="11">
        <v>11</v>
      </c>
      <c r="T72" s="11">
        <v>11</v>
      </c>
      <c r="U72" s="11">
        <v>11</v>
      </c>
      <c r="V72" s="11">
        <v>10.98</v>
      </c>
      <c r="W72" s="11">
        <v>10.98</v>
      </c>
      <c r="X72" s="11">
        <v>2</v>
      </c>
      <c r="Y72" s="11">
        <v>2</v>
      </c>
      <c r="Z72" s="11">
        <v>2</v>
      </c>
      <c r="AA72" s="11"/>
      <c r="AB72" s="11">
        <v>0</v>
      </c>
      <c r="AC72" s="11">
        <v>0</v>
      </c>
      <c r="AD72" s="11">
        <v>1</v>
      </c>
      <c r="AE72" s="11">
        <v>2</v>
      </c>
      <c r="AF72" s="11">
        <v>2</v>
      </c>
      <c r="AG72" s="11">
        <v>1.99</v>
      </c>
      <c r="AH72" s="11">
        <v>1.99</v>
      </c>
      <c r="AI72" s="11">
        <f t="shared" ref="AI72:AI73" si="19">B72+X72</f>
        <v>27</v>
      </c>
      <c r="AJ72" s="11">
        <f t="shared" si="6"/>
        <v>28</v>
      </c>
      <c r="AK72" s="11">
        <f t="shared" si="6"/>
        <v>28</v>
      </c>
      <c r="AL72" s="11"/>
      <c r="AM72" s="11">
        <f t="shared" si="16"/>
        <v>26</v>
      </c>
      <c r="AN72" s="11">
        <f t="shared" si="16"/>
        <v>26</v>
      </c>
      <c r="AO72" s="11">
        <f t="shared" si="16"/>
        <v>25</v>
      </c>
      <c r="AP72" s="11">
        <f t="shared" si="15"/>
        <v>26</v>
      </c>
      <c r="AQ72" s="11">
        <f t="shared" si="15"/>
        <v>26</v>
      </c>
      <c r="AR72" s="11">
        <f t="shared" si="15"/>
        <v>25.94</v>
      </c>
      <c r="AS72" s="11">
        <f t="shared" si="15"/>
        <v>25.94</v>
      </c>
    </row>
    <row r="73" spans="1:45" x14ac:dyDescent="0.2">
      <c r="A73" s="10" t="s">
        <v>163</v>
      </c>
      <c r="B73" s="11">
        <v>1624</v>
      </c>
      <c r="C73" s="11">
        <v>870</v>
      </c>
      <c r="D73" s="11">
        <v>870</v>
      </c>
      <c r="E73" s="11"/>
      <c r="F73" s="11">
        <v>1014</v>
      </c>
      <c r="G73" s="11">
        <v>1014</v>
      </c>
      <c r="H73" s="11">
        <v>980</v>
      </c>
      <c r="I73" s="11">
        <v>977</v>
      </c>
      <c r="J73" s="11">
        <v>986</v>
      </c>
      <c r="K73" s="11">
        <v>982.65</v>
      </c>
      <c r="L73" s="11">
        <v>981.34</v>
      </c>
      <c r="M73" s="11"/>
      <c r="N73" s="11">
        <v>883</v>
      </c>
      <c r="O73" s="11">
        <v>884</v>
      </c>
      <c r="P73" s="11"/>
      <c r="Q73" s="11">
        <v>873</v>
      </c>
      <c r="R73" s="11">
        <v>873</v>
      </c>
      <c r="S73" s="11">
        <v>688</v>
      </c>
      <c r="T73" s="11">
        <v>689</v>
      </c>
      <c r="U73" s="11">
        <v>680</v>
      </c>
      <c r="V73" s="11">
        <v>680.02</v>
      </c>
      <c r="W73" s="11">
        <v>680.03</v>
      </c>
      <c r="X73" s="11">
        <v>422</v>
      </c>
      <c r="Y73" s="11">
        <v>330</v>
      </c>
      <c r="Z73" s="11">
        <v>327</v>
      </c>
      <c r="AA73" s="11"/>
      <c r="AB73" s="11">
        <v>229</v>
      </c>
      <c r="AC73" s="11">
        <v>231</v>
      </c>
      <c r="AD73" s="11">
        <v>401</v>
      </c>
      <c r="AE73" s="11">
        <v>411</v>
      </c>
      <c r="AF73" s="11">
        <v>418</v>
      </c>
      <c r="AG73" s="11">
        <v>419.5</v>
      </c>
      <c r="AH73" s="11">
        <v>422.45</v>
      </c>
      <c r="AI73" s="11">
        <f t="shared" si="19"/>
        <v>2046</v>
      </c>
      <c r="AJ73" s="11">
        <f t="shared" si="6"/>
        <v>2083</v>
      </c>
      <c r="AK73" s="11">
        <f t="shared" si="6"/>
        <v>2081</v>
      </c>
      <c r="AL73" s="11"/>
      <c r="AM73" s="11">
        <f t="shared" si="16"/>
        <v>2116</v>
      </c>
      <c r="AN73" s="11">
        <f t="shared" si="16"/>
        <v>2118</v>
      </c>
      <c r="AO73" s="11">
        <f t="shared" si="16"/>
        <v>2069</v>
      </c>
      <c r="AP73" s="11">
        <f t="shared" si="15"/>
        <v>2077</v>
      </c>
      <c r="AQ73" s="11">
        <f t="shared" si="15"/>
        <v>2084</v>
      </c>
      <c r="AR73" s="11">
        <f t="shared" si="15"/>
        <v>2082.17</v>
      </c>
      <c r="AS73" s="11">
        <f t="shared" si="15"/>
        <v>2083.8199999999997</v>
      </c>
    </row>
    <row r="74" spans="1:45" s="6" customFormat="1" x14ac:dyDescent="0.2">
      <c r="A74" s="13" t="s">
        <v>2</v>
      </c>
      <c r="B74" s="12">
        <f>SUM(B71:B73)</f>
        <v>1651</v>
      </c>
      <c r="C74" s="12">
        <f t="shared" ref="C74:AL74" si="20">SUM(C71:C73)</f>
        <v>892</v>
      </c>
      <c r="D74" s="12">
        <f t="shared" si="20"/>
        <v>892</v>
      </c>
      <c r="E74" s="12">
        <f t="shared" si="20"/>
        <v>0</v>
      </c>
      <c r="F74" s="12">
        <f t="shared" si="20"/>
        <v>1038</v>
      </c>
      <c r="G74" s="12">
        <f t="shared" si="20"/>
        <v>1038</v>
      </c>
      <c r="H74" s="12">
        <f t="shared" si="20"/>
        <v>993</v>
      </c>
      <c r="I74" s="12">
        <f t="shared" si="20"/>
        <v>990</v>
      </c>
      <c r="J74" s="12">
        <f t="shared" si="20"/>
        <v>999</v>
      </c>
      <c r="K74" s="12">
        <f t="shared" si="20"/>
        <v>995.62</v>
      </c>
      <c r="L74" s="12">
        <f t="shared" si="20"/>
        <v>994.31000000000006</v>
      </c>
      <c r="M74" s="12">
        <f t="shared" si="20"/>
        <v>0</v>
      </c>
      <c r="N74" s="12">
        <f t="shared" si="20"/>
        <v>894</v>
      </c>
      <c r="O74" s="12">
        <f t="shared" si="20"/>
        <v>895</v>
      </c>
      <c r="P74" s="12">
        <f t="shared" si="20"/>
        <v>0</v>
      </c>
      <c r="Q74" s="12">
        <f t="shared" si="20"/>
        <v>881</v>
      </c>
      <c r="R74" s="12">
        <f t="shared" si="20"/>
        <v>881</v>
      </c>
      <c r="S74" s="12">
        <f t="shared" si="20"/>
        <v>699</v>
      </c>
      <c r="T74" s="12">
        <f t="shared" si="20"/>
        <v>700</v>
      </c>
      <c r="U74" s="12">
        <f t="shared" si="20"/>
        <v>692</v>
      </c>
      <c r="V74" s="12">
        <f t="shared" si="20"/>
        <v>692</v>
      </c>
      <c r="W74" s="12">
        <f t="shared" si="20"/>
        <v>692.02</v>
      </c>
      <c r="X74" s="12">
        <f t="shared" si="20"/>
        <v>430</v>
      </c>
      <c r="Y74" s="12">
        <f t="shared" si="20"/>
        <v>334</v>
      </c>
      <c r="Z74" s="12">
        <f t="shared" si="20"/>
        <v>331</v>
      </c>
      <c r="AA74" s="12">
        <f t="shared" si="20"/>
        <v>0</v>
      </c>
      <c r="AB74" s="12">
        <f t="shared" si="20"/>
        <v>233</v>
      </c>
      <c r="AC74" s="12">
        <f t="shared" si="20"/>
        <v>236</v>
      </c>
      <c r="AD74" s="12">
        <f t="shared" si="20"/>
        <v>405</v>
      </c>
      <c r="AE74" s="12">
        <f t="shared" si="20"/>
        <v>416</v>
      </c>
      <c r="AF74" s="12">
        <f t="shared" si="20"/>
        <v>423</v>
      </c>
      <c r="AG74" s="12">
        <f t="shared" si="20"/>
        <v>424.49</v>
      </c>
      <c r="AH74" s="12">
        <f t="shared" si="20"/>
        <v>427.44</v>
      </c>
      <c r="AI74" s="12">
        <f t="shared" si="20"/>
        <v>2081</v>
      </c>
      <c r="AJ74" s="12">
        <f t="shared" si="6"/>
        <v>2120</v>
      </c>
      <c r="AK74" s="12">
        <f t="shared" si="6"/>
        <v>2118</v>
      </c>
      <c r="AL74" s="12">
        <f t="shared" si="20"/>
        <v>0</v>
      </c>
      <c r="AM74" s="12">
        <f t="shared" si="16"/>
        <v>2152</v>
      </c>
      <c r="AN74" s="12">
        <f t="shared" si="16"/>
        <v>2155</v>
      </c>
      <c r="AO74" s="12">
        <f t="shared" si="16"/>
        <v>2097</v>
      </c>
      <c r="AP74" s="12">
        <f t="shared" si="15"/>
        <v>2106</v>
      </c>
      <c r="AQ74" s="12">
        <f t="shared" si="15"/>
        <v>2114</v>
      </c>
      <c r="AR74" s="12">
        <f t="shared" si="15"/>
        <v>2112.1099999999997</v>
      </c>
      <c r="AS74" s="12">
        <f t="shared" si="15"/>
        <v>2113.77</v>
      </c>
    </row>
    <row r="75" spans="1:45" x14ac:dyDescent="0.2">
      <c r="A75" s="13" t="s">
        <v>213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>
        <f t="shared" si="6"/>
        <v>0</v>
      </c>
      <c r="AK75" s="11">
        <f t="shared" si="6"/>
        <v>0</v>
      </c>
      <c r="AL75" s="11"/>
      <c r="AM75" s="11">
        <f t="shared" si="16"/>
        <v>0</v>
      </c>
      <c r="AN75" s="11">
        <f t="shared" si="16"/>
        <v>0</v>
      </c>
      <c r="AO75" s="11">
        <f t="shared" si="16"/>
        <v>0</v>
      </c>
      <c r="AP75" s="11">
        <f t="shared" si="15"/>
        <v>0</v>
      </c>
      <c r="AQ75" s="11">
        <f t="shared" si="15"/>
        <v>0</v>
      </c>
      <c r="AR75" s="11">
        <f t="shared" si="15"/>
        <v>0</v>
      </c>
      <c r="AS75" s="11">
        <f t="shared" si="15"/>
        <v>0</v>
      </c>
    </row>
    <row r="76" spans="1:45" x14ac:dyDescent="0.2">
      <c r="A76" s="10" t="s">
        <v>165</v>
      </c>
      <c r="B76" s="11">
        <v>692</v>
      </c>
      <c r="C76" s="11">
        <v>262</v>
      </c>
      <c r="D76" s="11">
        <v>255</v>
      </c>
      <c r="E76" s="11"/>
      <c r="F76" s="11">
        <v>285</v>
      </c>
      <c r="G76" s="11">
        <v>283</v>
      </c>
      <c r="H76" s="11">
        <v>276</v>
      </c>
      <c r="I76" s="11">
        <v>399</v>
      </c>
      <c r="J76" s="11">
        <v>285</v>
      </c>
      <c r="K76" s="11">
        <v>284.76</v>
      </c>
      <c r="L76" s="11">
        <v>285.08</v>
      </c>
      <c r="M76" s="11"/>
      <c r="N76" s="11">
        <v>286</v>
      </c>
      <c r="O76" s="11">
        <v>262</v>
      </c>
      <c r="P76" s="11"/>
      <c r="Q76" s="11">
        <v>260</v>
      </c>
      <c r="R76" s="11">
        <v>259</v>
      </c>
      <c r="S76" s="11">
        <v>256</v>
      </c>
      <c r="T76" s="11">
        <v>167</v>
      </c>
      <c r="U76" s="11">
        <v>112</v>
      </c>
      <c r="V76" s="11">
        <v>111.9</v>
      </c>
      <c r="W76" s="11">
        <v>111.43</v>
      </c>
      <c r="X76" s="11">
        <v>80</v>
      </c>
      <c r="Y76" s="11">
        <v>96</v>
      </c>
      <c r="Z76" s="11">
        <v>108</v>
      </c>
      <c r="AA76" s="11"/>
      <c r="AB76" s="11">
        <v>67</v>
      </c>
      <c r="AC76" s="11">
        <v>72</v>
      </c>
      <c r="AD76" s="11">
        <v>69</v>
      </c>
      <c r="AE76" s="11">
        <v>50</v>
      </c>
      <c r="AF76" s="11">
        <v>28</v>
      </c>
      <c r="AG76" s="11">
        <v>27.86</v>
      </c>
      <c r="AH76" s="11">
        <v>28.15</v>
      </c>
      <c r="AI76" s="11">
        <f>B76+X76</f>
        <v>772</v>
      </c>
      <c r="AJ76" s="11">
        <f t="shared" si="6"/>
        <v>644</v>
      </c>
      <c r="AK76" s="11">
        <f t="shared" si="6"/>
        <v>625</v>
      </c>
      <c r="AL76" s="11"/>
      <c r="AM76" s="11">
        <f t="shared" si="16"/>
        <v>612</v>
      </c>
      <c r="AN76" s="11">
        <f t="shared" si="16"/>
        <v>614</v>
      </c>
      <c r="AO76" s="11">
        <f t="shared" si="16"/>
        <v>601</v>
      </c>
      <c r="AP76" s="11">
        <f t="shared" si="15"/>
        <v>616</v>
      </c>
      <c r="AQ76" s="11">
        <f t="shared" si="15"/>
        <v>425</v>
      </c>
      <c r="AR76" s="11">
        <f t="shared" si="15"/>
        <v>424.52</v>
      </c>
      <c r="AS76" s="11">
        <f t="shared" si="15"/>
        <v>424.65999999999997</v>
      </c>
    </row>
    <row r="77" spans="1:45" x14ac:dyDescent="0.2">
      <c r="A77" s="10" t="s">
        <v>166</v>
      </c>
      <c r="B77" s="11"/>
      <c r="C77" s="11"/>
      <c r="D77" s="11"/>
      <c r="E77" s="11"/>
      <c r="F77" s="11"/>
      <c r="G77" s="11"/>
      <c r="H77" s="11"/>
      <c r="I77" s="11"/>
      <c r="J77" s="11">
        <v>114</v>
      </c>
      <c r="K77" s="11">
        <v>113.65</v>
      </c>
      <c r="L77" s="11">
        <v>113.65</v>
      </c>
      <c r="M77" s="11"/>
      <c r="N77" s="11"/>
      <c r="O77" s="11"/>
      <c r="P77" s="11"/>
      <c r="Q77" s="11"/>
      <c r="R77" s="11"/>
      <c r="S77" s="11"/>
      <c r="T77" s="11"/>
      <c r="U77" s="11">
        <v>55</v>
      </c>
      <c r="V77" s="11">
        <v>54.88</v>
      </c>
      <c r="W77" s="11">
        <v>54.91</v>
      </c>
      <c r="X77" s="11"/>
      <c r="Y77" s="11"/>
      <c r="Z77" s="11"/>
      <c r="AA77" s="11"/>
      <c r="AB77" s="11"/>
      <c r="AC77" s="11"/>
      <c r="AD77" s="11"/>
      <c r="AE77" s="11"/>
      <c r="AF77" s="11">
        <v>21</v>
      </c>
      <c r="AG77" s="11">
        <v>21.2</v>
      </c>
      <c r="AH77" s="11">
        <v>21.2</v>
      </c>
      <c r="AI77" s="11">
        <f t="shared" ref="AI77:AI78" si="21">B77+X77</f>
        <v>0</v>
      </c>
      <c r="AJ77" s="11">
        <f t="shared" si="6"/>
        <v>0</v>
      </c>
      <c r="AK77" s="11">
        <f t="shared" si="6"/>
        <v>0</v>
      </c>
      <c r="AL77" s="11"/>
      <c r="AM77" s="11">
        <f t="shared" si="16"/>
        <v>0</v>
      </c>
      <c r="AN77" s="11">
        <f t="shared" si="16"/>
        <v>0</v>
      </c>
      <c r="AO77" s="11">
        <f t="shared" si="16"/>
        <v>0</v>
      </c>
      <c r="AP77" s="11">
        <f t="shared" si="15"/>
        <v>0</v>
      </c>
      <c r="AQ77" s="11">
        <f t="shared" si="15"/>
        <v>190</v>
      </c>
      <c r="AR77" s="11">
        <f t="shared" si="15"/>
        <v>189.73</v>
      </c>
      <c r="AS77" s="11">
        <f t="shared" si="15"/>
        <v>189.76</v>
      </c>
    </row>
    <row r="78" spans="1:45" x14ac:dyDescent="0.2">
      <c r="A78" s="10" t="s">
        <v>167</v>
      </c>
      <c r="B78" s="11">
        <v>17</v>
      </c>
      <c r="C78" s="11">
        <v>0</v>
      </c>
      <c r="D78" s="11">
        <v>0</v>
      </c>
      <c r="E78" s="11"/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/>
      <c r="N78" s="11">
        <v>26</v>
      </c>
      <c r="O78" s="11">
        <v>10</v>
      </c>
      <c r="P78" s="11"/>
      <c r="Q78" s="11">
        <v>2</v>
      </c>
      <c r="R78" s="11">
        <v>2</v>
      </c>
      <c r="S78" s="11">
        <v>2</v>
      </c>
      <c r="T78" s="11">
        <v>1</v>
      </c>
      <c r="U78" s="11">
        <v>2</v>
      </c>
      <c r="V78" s="11">
        <v>2</v>
      </c>
      <c r="W78" s="11">
        <v>2</v>
      </c>
      <c r="X78" s="11">
        <v>0</v>
      </c>
      <c r="Y78" s="11">
        <v>1</v>
      </c>
      <c r="Z78" s="11">
        <v>2</v>
      </c>
      <c r="AA78" s="11"/>
      <c r="AB78" s="11">
        <v>1</v>
      </c>
      <c r="AC78" s="11">
        <v>1</v>
      </c>
      <c r="AD78" s="11">
        <v>1</v>
      </c>
      <c r="AE78" s="11">
        <v>0</v>
      </c>
      <c r="AF78" s="11">
        <v>0</v>
      </c>
      <c r="AG78" s="11">
        <v>0.03</v>
      </c>
      <c r="AH78" s="11">
        <v>0.03</v>
      </c>
      <c r="AI78" s="11">
        <f t="shared" si="21"/>
        <v>17</v>
      </c>
      <c r="AJ78" s="11">
        <f t="shared" si="6"/>
        <v>27</v>
      </c>
      <c r="AK78" s="11">
        <f t="shared" si="6"/>
        <v>12</v>
      </c>
      <c r="AL78" s="11"/>
      <c r="AM78" s="11">
        <f t="shared" si="16"/>
        <v>3</v>
      </c>
      <c r="AN78" s="11">
        <f t="shared" si="16"/>
        <v>3</v>
      </c>
      <c r="AO78" s="11">
        <f t="shared" si="16"/>
        <v>3</v>
      </c>
      <c r="AP78" s="11">
        <f t="shared" si="15"/>
        <v>1</v>
      </c>
      <c r="AQ78" s="11">
        <f t="shared" si="15"/>
        <v>2</v>
      </c>
      <c r="AR78" s="11">
        <f t="shared" si="15"/>
        <v>2.0299999999999998</v>
      </c>
      <c r="AS78" s="11">
        <f t="shared" si="15"/>
        <v>2.0299999999999998</v>
      </c>
    </row>
    <row r="79" spans="1:45" s="6" customFormat="1" x14ac:dyDescent="0.2">
      <c r="A79" s="13" t="s">
        <v>3</v>
      </c>
      <c r="B79" s="12">
        <f>SUM(B76:B78)</f>
        <v>709</v>
      </c>
      <c r="C79" s="12">
        <f t="shared" ref="C79:AL79" si="22">SUM(C76:C78)</f>
        <v>262</v>
      </c>
      <c r="D79" s="12">
        <f t="shared" si="22"/>
        <v>255</v>
      </c>
      <c r="E79" s="12">
        <f t="shared" si="22"/>
        <v>0</v>
      </c>
      <c r="F79" s="12">
        <f t="shared" si="22"/>
        <v>285</v>
      </c>
      <c r="G79" s="12">
        <f t="shared" si="22"/>
        <v>283</v>
      </c>
      <c r="H79" s="12">
        <f t="shared" si="22"/>
        <v>276</v>
      </c>
      <c r="I79" s="12">
        <f t="shared" si="22"/>
        <v>399</v>
      </c>
      <c r="J79" s="12">
        <f t="shared" si="22"/>
        <v>399</v>
      </c>
      <c r="K79" s="12">
        <f t="shared" si="22"/>
        <v>398.40999999999997</v>
      </c>
      <c r="L79" s="12">
        <f t="shared" si="22"/>
        <v>398.73</v>
      </c>
      <c r="M79" s="12">
        <f t="shared" si="22"/>
        <v>0</v>
      </c>
      <c r="N79" s="12">
        <f t="shared" si="22"/>
        <v>312</v>
      </c>
      <c r="O79" s="12">
        <f t="shared" si="22"/>
        <v>272</v>
      </c>
      <c r="P79" s="12">
        <f t="shared" si="22"/>
        <v>0</v>
      </c>
      <c r="Q79" s="12">
        <f t="shared" si="22"/>
        <v>262</v>
      </c>
      <c r="R79" s="12">
        <f t="shared" si="22"/>
        <v>261</v>
      </c>
      <c r="S79" s="12">
        <f t="shared" si="22"/>
        <v>258</v>
      </c>
      <c r="T79" s="12">
        <f t="shared" si="22"/>
        <v>168</v>
      </c>
      <c r="U79" s="12">
        <f t="shared" si="22"/>
        <v>169</v>
      </c>
      <c r="V79" s="12">
        <f t="shared" si="22"/>
        <v>168.78</v>
      </c>
      <c r="W79" s="12">
        <f t="shared" si="22"/>
        <v>168.34</v>
      </c>
      <c r="X79" s="12">
        <f t="shared" si="22"/>
        <v>80</v>
      </c>
      <c r="Y79" s="12">
        <f t="shared" si="22"/>
        <v>97</v>
      </c>
      <c r="Z79" s="12">
        <f t="shared" si="22"/>
        <v>110</v>
      </c>
      <c r="AA79" s="12">
        <f t="shared" si="22"/>
        <v>0</v>
      </c>
      <c r="AB79" s="12">
        <f t="shared" si="22"/>
        <v>68</v>
      </c>
      <c r="AC79" s="12">
        <f t="shared" si="22"/>
        <v>73</v>
      </c>
      <c r="AD79" s="12">
        <f t="shared" si="22"/>
        <v>70</v>
      </c>
      <c r="AE79" s="12">
        <f t="shared" si="22"/>
        <v>50</v>
      </c>
      <c r="AF79" s="12">
        <f t="shared" si="22"/>
        <v>49</v>
      </c>
      <c r="AG79" s="12">
        <f t="shared" si="22"/>
        <v>49.09</v>
      </c>
      <c r="AH79" s="12">
        <f t="shared" si="22"/>
        <v>49.379999999999995</v>
      </c>
      <c r="AI79" s="12">
        <f t="shared" si="22"/>
        <v>789</v>
      </c>
      <c r="AJ79" s="12">
        <f t="shared" si="6"/>
        <v>671</v>
      </c>
      <c r="AK79" s="12">
        <f t="shared" si="6"/>
        <v>637</v>
      </c>
      <c r="AL79" s="12">
        <f t="shared" si="22"/>
        <v>0</v>
      </c>
      <c r="AM79" s="12">
        <f t="shared" si="16"/>
        <v>615</v>
      </c>
      <c r="AN79" s="12">
        <f t="shared" si="16"/>
        <v>617</v>
      </c>
      <c r="AO79" s="12">
        <f t="shared" si="16"/>
        <v>604</v>
      </c>
      <c r="AP79" s="12">
        <f t="shared" si="15"/>
        <v>617</v>
      </c>
      <c r="AQ79" s="12">
        <f t="shared" si="15"/>
        <v>617</v>
      </c>
      <c r="AR79" s="12">
        <f t="shared" si="15"/>
        <v>616.28</v>
      </c>
      <c r="AS79" s="12">
        <f t="shared" si="15"/>
        <v>616.45000000000005</v>
      </c>
    </row>
    <row r="80" spans="1:45" x14ac:dyDescent="0.2">
      <c r="A80" s="13" t="s">
        <v>281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>
        <f t="shared" si="6"/>
        <v>0</v>
      </c>
      <c r="AK80" s="11">
        <f t="shared" si="6"/>
        <v>0</v>
      </c>
      <c r="AL80" s="11"/>
      <c r="AM80" s="11">
        <f t="shared" si="16"/>
        <v>0</v>
      </c>
      <c r="AN80" s="11">
        <f t="shared" si="16"/>
        <v>0</v>
      </c>
      <c r="AO80" s="11">
        <f t="shared" si="16"/>
        <v>0</v>
      </c>
      <c r="AP80" s="11">
        <f t="shared" si="15"/>
        <v>0</v>
      </c>
      <c r="AQ80" s="11">
        <f t="shared" si="15"/>
        <v>0</v>
      </c>
      <c r="AR80" s="11">
        <f t="shared" si="15"/>
        <v>0</v>
      </c>
      <c r="AS80" s="11">
        <f t="shared" si="15"/>
        <v>0</v>
      </c>
    </row>
    <row r="81" spans="1:45" x14ac:dyDescent="0.2">
      <c r="A81" s="10" t="s">
        <v>168</v>
      </c>
      <c r="B81" s="11"/>
      <c r="C81" s="11"/>
      <c r="D81" s="11"/>
      <c r="E81" s="11"/>
      <c r="F81" s="11"/>
      <c r="G81" s="11"/>
      <c r="H81" s="11"/>
      <c r="I81" s="11"/>
      <c r="J81" s="11"/>
      <c r="K81" s="11">
        <v>0</v>
      </c>
      <c r="L81" s="11">
        <v>0</v>
      </c>
      <c r="M81" s="11"/>
      <c r="N81" s="11"/>
      <c r="O81" s="11"/>
      <c r="P81" s="11"/>
      <c r="Q81" s="11"/>
      <c r="R81" s="11"/>
      <c r="S81" s="11"/>
      <c r="T81" s="11"/>
      <c r="U81" s="11">
        <v>0</v>
      </c>
      <c r="V81" s="11">
        <v>0</v>
      </c>
      <c r="W81" s="11">
        <v>0</v>
      </c>
      <c r="X81" s="11"/>
      <c r="Y81" s="11"/>
      <c r="Z81" s="11"/>
      <c r="AA81" s="11"/>
      <c r="AB81" s="11"/>
      <c r="AC81" s="11"/>
      <c r="AD81" s="11"/>
      <c r="AE81" s="11"/>
      <c r="AF81" s="11">
        <v>1</v>
      </c>
      <c r="AG81" s="11">
        <v>1.02</v>
      </c>
      <c r="AH81" s="11">
        <v>1.01</v>
      </c>
      <c r="AI81" s="11"/>
      <c r="AJ81" s="11">
        <f t="shared" si="6"/>
        <v>0</v>
      </c>
      <c r="AK81" s="11">
        <f t="shared" si="6"/>
        <v>0</v>
      </c>
      <c r="AL81" s="11"/>
      <c r="AM81" s="11">
        <f t="shared" si="16"/>
        <v>0</v>
      </c>
      <c r="AN81" s="11">
        <f t="shared" si="16"/>
        <v>0</v>
      </c>
      <c r="AO81" s="11">
        <f t="shared" si="16"/>
        <v>0</v>
      </c>
      <c r="AP81" s="11">
        <f t="shared" si="15"/>
        <v>0</v>
      </c>
      <c r="AQ81" s="11">
        <f t="shared" si="15"/>
        <v>1</v>
      </c>
      <c r="AR81" s="11">
        <f t="shared" si="15"/>
        <v>1.02</v>
      </c>
      <c r="AS81" s="11">
        <f t="shared" si="15"/>
        <v>1.01</v>
      </c>
    </row>
    <row r="82" spans="1:45" x14ac:dyDescent="0.2">
      <c r="A82" s="10" t="s">
        <v>169</v>
      </c>
      <c r="B82" s="11"/>
      <c r="C82" s="11">
        <v>0</v>
      </c>
      <c r="D82" s="11">
        <v>0</v>
      </c>
      <c r="E82" s="11"/>
      <c r="F82" s="11">
        <v>0</v>
      </c>
      <c r="G82" s="11">
        <v>0</v>
      </c>
      <c r="H82" s="11">
        <v>0</v>
      </c>
      <c r="I82" s="11">
        <v>0</v>
      </c>
      <c r="J82" s="11"/>
      <c r="K82" s="11">
        <v>0</v>
      </c>
      <c r="L82" s="11">
        <v>0</v>
      </c>
      <c r="M82" s="11"/>
      <c r="N82" s="11">
        <v>0</v>
      </c>
      <c r="O82" s="11">
        <v>0</v>
      </c>
      <c r="P82" s="11"/>
      <c r="Q82" s="11">
        <v>0</v>
      </c>
      <c r="R82" s="11">
        <v>0.12</v>
      </c>
      <c r="S82" s="11">
        <v>0.14000000000000001</v>
      </c>
      <c r="T82" s="11">
        <v>0</v>
      </c>
      <c r="U82" s="11">
        <v>0</v>
      </c>
      <c r="V82" s="11">
        <v>0</v>
      </c>
      <c r="W82" s="11">
        <v>0</v>
      </c>
      <c r="X82" s="11"/>
      <c r="Y82" s="11">
        <v>1</v>
      </c>
      <c r="Z82" s="11">
        <v>1</v>
      </c>
      <c r="AA82" s="11"/>
      <c r="AB82" s="11">
        <v>1</v>
      </c>
      <c r="AC82" s="11">
        <v>1.44</v>
      </c>
      <c r="AD82" s="11">
        <v>1.49</v>
      </c>
      <c r="AE82" s="11">
        <v>3</v>
      </c>
      <c r="AF82" s="11">
        <v>2</v>
      </c>
      <c r="AG82" s="11">
        <v>2.08</v>
      </c>
      <c r="AH82" s="11">
        <v>2.08</v>
      </c>
      <c r="AI82" s="11"/>
      <c r="AJ82" s="11">
        <f t="shared" si="6"/>
        <v>1</v>
      </c>
      <c r="AK82" s="11">
        <f t="shared" si="6"/>
        <v>1</v>
      </c>
      <c r="AL82" s="11"/>
      <c r="AM82" s="11">
        <f t="shared" si="16"/>
        <v>1</v>
      </c>
      <c r="AN82" s="11">
        <f t="shared" si="16"/>
        <v>1.56</v>
      </c>
      <c r="AO82" s="11">
        <f t="shared" si="16"/>
        <v>1.63</v>
      </c>
      <c r="AP82" s="11">
        <f t="shared" si="15"/>
        <v>3</v>
      </c>
      <c r="AQ82" s="11">
        <f t="shared" si="15"/>
        <v>2</v>
      </c>
      <c r="AR82" s="11">
        <f t="shared" si="15"/>
        <v>2.08</v>
      </c>
      <c r="AS82" s="11">
        <f t="shared" si="15"/>
        <v>2.08</v>
      </c>
    </row>
    <row r="83" spans="1:45" s="6" customFormat="1" x14ac:dyDescent="0.2">
      <c r="A83" s="13" t="s">
        <v>2</v>
      </c>
      <c r="B83" s="12">
        <f>SUM(B81:B82)</f>
        <v>0</v>
      </c>
      <c r="C83" s="12">
        <f t="shared" ref="C83:AL83" si="23">SUM(C81:C82)</f>
        <v>0</v>
      </c>
      <c r="D83" s="12">
        <f t="shared" si="23"/>
        <v>0</v>
      </c>
      <c r="E83" s="12">
        <f t="shared" si="23"/>
        <v>0</v>
      </c>
      <c r="F83" s="12">
        <f t="shared" si="23"/>
        <v>0</v>
      </c>
      <c r="G83" s="12">
        <f t="shared" si="23"/>
        <v>0</v>
      </c>
      <c r="H83" s="12">
        <f t="shared" si="23"/>
        <v>0</v>
      </c>
      <c r="I83" s="12">
        <f t="shared" si="23"/>
        <v>0</v>
      </c>
      <c r="J83" s="12">
        <f t="shared" si="23"/>
        <v>0</v>
      </c>
      <c r="K83" s="12">
        <f t="shared" si="23"/>
        <v>0</v>
      </c>
      <c r="L83" s="12">
        <f t="shared" si="23"/>
        <v>0</v>
      </c>
      <c r="M83" s="12">
        <f t="shared" si="23"/>
        <v>0</v>
      </c>
      <c r="N83" s="12">
        <f t="shared" si="23"/>
        <v>0</v>
      </c>
      <c r="O83" s="12">
        <f t="shared" si="23"/>
        <v>0</v>
      </c>
      <c r="P83" s="12">
        <f t="shared" si="23"/>
        <v>0</v>
      </c>
      <c r="Q83" s="12">
        <f t="shared" si="23"/>
        <v>0</v>
      </c>
      <c r="R83" s="12">
        <f t="shared" si="23"/>
        <v>0.12</v>
      </c>
      <c r="S83" s="12">
        <f t="shared" si="23"/>
        <v>0.14000000000000001</v>
      </c>
      <c r="T83" s="12">
        <f t="shared" si="23"/>
        <v>0</v>
      </c>
      <c r="U83" s="12">
        <f t="shared" si="23"/>
        <v>0</v>
      </c>
      <c r="V83" s="12">
        <f t="shared" si="23"/>
        <v>0</v>
      </c>
      <c r="W83" s="12">
        <f>SUM(W81:W82)</f>
        <v>0</v>
      </c>
      <c r="X83" s="12">
        <f t="shared" si="23"/>
        <v>0</v>
      </c>
      <c r="Y83" s="12">
        <f t="shared" si="23"/>
        <v>1</v>
      </c>
      <c r="Z83" s="12">
        <f t="shared" si="23"/>
        <v>1</v>
      </c>
      <c r="AA83" s="12">
        <f t="shared" si="23"/>
        <v>0</v>
      </c>
      <c r="AB83" s="12">
        <f t="shared" si="23"/>
        <v>1</v>
      </c>
      <c r="AC83" s="12">
        <f t="shared" si="23"/>
        <v>1.44</v>
      </c>
      <c r="AD83" s="12">
        <f t="shared" si="23"/>
        <v>1.49</v>
      </c>
      <c r="AE83" s="12">
        <f t="shared" si="23"/>
        <v>3</v>
      </c>
      <c r="AF83" s="12">
        <f t="shared" si="23"/>
        <v>3</v>
      </c>
      <c r="AG83" s="12">
        <f t="shared" si="23"/>
        <v>3.1</v>
      </c>
      <c r="AH83" s="12">
        <f t="shared" si="23"/>
        <v>3.09</v>
      </c>
      <c r="AI83" s="12">
        <f t="shared" si="23"/>
        <v>0</v>
      </c>
      <c r="AJ83" s="12">
        <f t="shared" si="6"/>
        <v>1</v>
      </c>
      <c r="AK83" s="12">
        <f t="shared" si="6"/>
        <v>1</v>
      </c>
      <c r="AL83" s="12">
        <f t="shared" si="23"/>
        <v>0</v>
      </c>
      <c r="AM83" s="12">
        <f t="shared" si="16"/>
        <v>1</v>
      </c>
      <c r="AN83" s="12">
        <f t="shared" si="16"/>
        <v>1.56</v>
      </c>
      <c r="AO83" s="12">
        <f t="shared" si="16"/>
        <v>1.63</v>
      </c>
      <c r="AP83" s="12">
        <f t="shared" si="15"/>
        <v>3</v>
      </c>
      <c r="AQ83" s="12">
        <f t="shared" si="15"/>
        <v>3</v>
      </c>
      <c r="AR83" s="12">
        <f t="shared" si="15"/>
        <v>3.1</v>
      </c>
      <c r="AS83" s="12">
        <f t="shared" si="15"/>
        <v>3.09</v>
      </c>
    </row>
    <row r="84" spans="1:45" x14ac:dyDescent="0.2">
      <c r="A84" s="13" t="s">
        <v>214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>
        <f t="shared" si="6"/>
        <v>0</v>
      </c>
      <c r="AK84" s="11">
        <f t="shared" si="6"/>
        <v>0</v>
      </c>
      <c r="AL84" s="11"/>
      <c r="AM84" s="11">
        <f t="shared" si="16"/>
        <v>0</v>
      </c>
      <c r="AN84" s="11">
        <f t="shared" si="16"/>
        <v>0</v>
      </c>
      <c r="AO84" s="11">
        <f t="shared" si="16"/>
        <v>0</v>
      </c>
      <c r="AP84" s="11">
        <f t="shared" si="15"/>
        <v>0</v>
      </c>
      <c r="AQ84" s="11">
        <f t="shared" si="15"/>
        <v>0</v>
      </c>
      <c r="AR84" s="11">
        <f t="shared" si="15"/>
        <v>0</v>
      </c>
      <c r="AS84" s="11">
        <f t="shared" si="15"/>
        <v>0</v>
      </c>
    </row>
    <row r="85" spans="1:45" x14ac:dyDescent="0.2">
      <c r="A85" s="10" t="s">
        <v>215</v>
      </c>
      <c r="B85" s="11"/>
      <c r="C85" s="11"/>
      <c r="D85" s="11"/>
      <c r="E85" s="11"/>
      <c r="F85" s="11"/>
      <c r="G85" s="11"/>
      <c r="H85" s="11">
        <v>0</v>
      </c>
      <c r="I85" s="11"/>
      <c r="J85" s="11"/>
      <c r="K85" s="11">
        <v>0</v>
      </c>
      <c r="L85" s="11"/>
      <c r="M85" s="11"/>
      <c r="N85" s="11"/>
      <c r="O85" s="11"/>
      <c r="P85" s="11"/>
      <c r="Q85" s="11"/>
      <c r="R85" s="11"/>
      <c r="S85" s="11"/>
      <c r="T85" s="11"/>
      <c r="U85" s="11">
        <v>0</v>
      </c>
      <c r="V85" s="11">
        <v>0</v>
      </c>
      <c r="W85" s="11"/>
      <c r="X85" s="11"/>
      <c r="Y85" s="11"/>
      <c r="Z85" s="11"/>
      <c r="AA85" s="11"/>
      <c r="AB85" s="11"/>
      <c r="AC85" s="11"/>
      <c r="AD85" s="11"/>
      <c r="AE85" s="11"/>
      <c r="AF85" s="11">
        <v>0</v>
      </c>
      <c r="AG85" s="11">
        <v>0</v>
      </c>
      <c r="AH85" s="11"/>
      <c r="AI85" s="11"/>
      <c r="AJ85" s="11"/>
      <c r="AK85" s="11"/>
      <c r="AL85" s="11"/>
      <c r="AM85" s="11"/>
      <c r="AN85" s="11"/>
      <c r="AO85" s="11"/>
      <c r="AP85" s="11"/>
      <c r="AQ85" s="11">
        <f t="shared" si="15"/>
        <v>0</v>
      </c>
      <c r="AR85" s="11">
        <f t="shared" si="15"/>
        <v>0</v>
      </c>
      <c r="AS85" s="11">
        <f t="shared" si="15"/>
        <v>0</v>
      </c>
    </row>
    <row r="86" spans="1:45" x14ac:dyDescent="0.2">
      <c r="A86" s="10" t="s">
        <v>216</v>
      </c>
      <c r="B86" s="11"/>
      <c r="C86" s="11"/>
      <c r="D86" s="11"/>
      <c r="E86" s="11"/>
      <c r="F86" s="11"/>
      <c r="G86" s="11"/>
      <c r="H86" s="11">
        <v>0</v>
      </c>
      <c r="I86" s="11"/>
      <c r="J86" s="11"/>
      <c r="K86" s="11">
        <v>0</v>
      </c>
      <c r="L86" s="11"/>
      <c r="M86" s="11"/>
      <c r="N86" s="11"/>
      <c r="O86" s="11"/>
      <c r="P86" s="11"/>
      <c r="Q86" s="11"/>
      <c r="R86" s="11"/>
      <c r="S86" s="11"/>
      <c r="T86" s="11"/>
      <c r="U86" s="11">
        <v>0</v>
      </c>
      <c r="V86" s="11">
        <v>0</v>
      </c>
      <c r="W86" s="11"/>
      <c r="X86" s="11"/>
      <c r="Y86" s="11"/>
      <c r="Z86" s="11"/>
      <c r="AA86" s="11"/>
      <c r="AB86" s="11"/>
      <c r="AC86" s="11"/>
      <c r="AD86" s="11"/>
      <c r="AE86" s="11"/>
      <c r="AF86" s="11">
        <v>0</v>
      </c>
      <c r="AG86" s="11">
        <v>0</v>
      </c>
      <c r="AH86" s="11"/>
      <c r="AI86" s="11"/>
      <c r="AJ86" s="11"/>
      <c r="AK86" s="11"/>
      <c r="AL86" s="11"/>
      <c r="AM86" s="11"/>
      <c r="AN86" s="11"/>
      <c r="AO86" s="11"/>
      <c r="AP86" s="11"/>
      <c r="AQ86" s="11">
        <f t="shared" si="15"/>
        <v>0</v>
      </c>
      <c r="AR86" s="11">
        <f t="shared" si="15"/>
        <v>0</v>
      </c>
      <c r="AS86" s="11">
        <f t="shared" si="15"/>
        <v>0</v>
      </c>
    </row>
    <row r="87" spans="1:45" x14ac:dyDescent="0.2">
      <c r="A87" s="10" t="s">
        <v>0</v>
      </c>
      <c r="B87" s="11"/>
      <c r="C87" s="11"/>
      <c r="D87" s="11"/>
      <c r="E87" s="11"/>
      <c r="F87" s="11"/>
      <c r="G87" s="11"/>
      <c r="H87" s="11">
        <v>0</v>
      </c>
      <c r="I87" s="11"/>
      <c r="J87" s="11"/>
      <c r="K87" s="11">
        <v>0</v>
      </c>
      <c r="L87" s="11"/>
      <c r="M87" s="11"/>
      <c r="N87" s="11"/>
      <c r="O87" s="11"/>
      <c r="P87" s="11"/>
      <c r="Q87" s="11"/>
      <c r="R87" s="11"/>
      <c r="S87" s="11"/>
      <c r="T87" s="11">
        <v>0</v>
      </c>
      <c r="U87" s="11">
        <v>0</v>
      </c>
      <c r="V87" s="11">
        <v>0</v>
      </c>
      <c r="W87" s="11"/>
      <c r="X87" s="11"/>
      <c r="Y87" s="11"/>
      <c r="Z87" s="11"/>
      <c r="AA87" s="11"/>
      <c r="AB87" s="11"/>
      <c r="AC87" s="11"/>
      <c r="AD87" s="11"/>
      <c r="AE87" s="11">
        <v>1</v>
      </c>
      <c r="AF87" s="11">
        <v>0</v>
      </c>
      <c r="AG87" s="11">
        <v>0</v>
      </c>
      <c r="AH87" s="11"/>
      <c r="AI87" s="11"/>
      <c r="AJ87" s="11"/>
      <c r="AK87" s="11"/>
      <c r="AL87" s="11"/>
      <c r="AM87" s="11"/>
      <c r="AN87" s="11"/>
      <c r="AO87" s="11"/>
      <c r="AP87" s="11">
        <f t="shared" si="15"/>
        <v>1</v>
      </c>
      <c r="AQ87" s="11">
        <f t="shared" si="15"/>
        <v>0</v>
      </c>
      <c r="AR87" s="11">
        <f t="shared" si="15"/>
        <v>0</v>
      </c>
      <c r="AS87" s="11">
        <f t="shared" si="15"/>
        <v>0</v>
      </c>
    </row>
    <row r="88" spans="1:45" x14ac:dyDescent="0.2">
      <c r="A88" s="10" t="s">
        <v>170</v>
      </c>
      <c r="B88" s="11">
        <v>0</v>
      </c>
      <c r="C88" s="11">
        <v>0</v>
      </c>
      <c r="D88" s="11">
        <v>0</v>
      </c>
      <c r="E88" s="11"/>
      <c r="F88" s="11">
        <v>0</v>
      </c>
      <c r="G88" s="11">
        <v>0</v>
      </c>
      <c r="H88" s="11">
        <v>0</v>
      </c>
      <c r="I88" s="11"/>
      <c r="J88" s="11"/>
      <c r="K88" s="11">
        <v>0</v>
      </c>
      <c r="L88" s="11">
        <v>0</v>
      </c>
      <c r="M88" s="11"/>
      <c r="N88" s="11">
        <v>0</v>
      </c>
      <c r="O88" s="11">
        <v>0</v>
      </c>
      <c r="P88" s="11"/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1</v>
      </c>
      <c r="Y88" s="11">
        <v>1</v>
      </c>
      <c r="Z88" s="11">
        <v>1</v>
      </c>
      <c r="AA88" s="11"/>
      <c r="AB88" s="11">
        <v>1</v>
      </c>
      <c r="AC88" s="11">
        <v>1</v>
      </c>
      <c r="AD88" s="11">
        <v>1</v>
      </c>
      <c r="AE88" s="11">
        <v>1</v>
      </c>
      <c r="AF88" s="11">
        <v>2</v>
      </c>
      <c r="AG88" s="11">
        <v>1.64</v>
      </c>
      <c r="AH88" s="11">
        <v>1.64</v>
      </c>
      <c r="AI88" s="11">
        <v>1</v>
      </c>
      <c r="AJ88" s="11">
        <f t="shared" ref="AJ88:AK88" si="24">C88+N88+Y88</f>
        <v>1</v>
      </c>
      <c r="AK88" s="11">
        <f t="shared" si="24"/>
        <v>1</v>
      </c>
      <c r="AL88" s="11"/>
      <c r="AM88" s="11">
        <f t="shared" si="16"/>
        <v>1</v>
      </c>
      <c r="AN88" s="11">
        <f t="shared" si="16"/>
        <v>1</v>
      </c>
      <c r="AO88" s="11">
        <f t="shared" si="16"/>
        <v>1</v>
      </c>
      <c r="AP88" s="11">
        <f t="shared" si="15"/>
        <v>1</v>
      </c>
      <c r="AQ88" s="11">
        <f t="shared" si="15"/>
        <v>2</v>
      </c>
      <c r="AR88" s="11">
        <f t="shared" si="15"/>
        <v>1.64</v>
      </c>
      <c r="AS88" s="11">
        <f t="shared" si="15"/>
        <v>1.64</v>
      </c>
    </row>
    <row r="89" spans="1:45" s="6" customFormat="1" x14ac:dyDescent="0.2">
      <c r="A89" s="13" t="s">
        <v>2</v>
      </c>
      <c r="B89" s="12">
        <f>SUM(B85:B88)</f>
        <v>0</v>
      </c>
      <c r="C89" s="12">
        <f t="shared" ref="C89:AP89" si="25">SUM(C85:C88)</f>
        <v>0</v>
      </c>
      <c r="D89" s="12">
        <f t="shared" si="25"/>
        <v>0</v>
      </c>
      <c r="E89" s="12">
        <f t="shared" si="25"/>
        <v>0</v>
      </c>
      <c r="F89" s="12">
        <f t="shared" si="25"/>
        <v>0</v>
      </c>
      <c r="G89" s="12">
        <f t="shared" si="25"/>
        <v>0</v>
      </c>
      <c r="H89" s="12">
        <f t="shared" si="25"/>
        <v>0</v>
      </c>
      <c r="I89" s="12">
        <f t="shared" si="25"/>
        <v>0</v>
      </c>
      <c r="J89" s="12">
        <f t="shared" si="25"/>
        <v>0</v>
      </c>
      <c r="K89" s="12">
        <f t="shared" si="25"/>
        <v>0</v>
      </c>
      <c r="L89" s="12">
        <f t="shared" si="25"/>
        <v>0</v>
      </c>
      <c r="M89" s="12">
        <f t="shared" si="25"/>
        <v>0</v>
      </c>
      <c r="N89" s="12">
        <f t="shared" si="25"/>
        <v>0</v>
      </c>
      <c r="O89" s="12">
        <f t="shared" si="25"/>
        <v>0</v>
      </c>
      <c r="P89" s="12">
        <f t="shared" si="25"/>
        <v>0</v>
      </c>
      <c r="Q89" s="12">
        <f t="shared" si="25"/>
        <v>0</v>
      </c>
      <c r="R89" s="12">
        <f t="shared" si="25"/>
        <v>0</v>
      </c>
      <c r="S89" s="12">
        <f t="shared" si="25"/>
        <v>0</v>
      </c>
      <c r="T89" s="12">
        <f t="shared" si="25"/>
        <v>0</v>
      </c>
      <c r="U89" s="12">
        <f t="shared" si="25"/>
        <v>0</v>
      </c>
      <c r="V89" s="12">
        <f t="shared" si="25"/>
        <v>0</v>
      </c>
      <c r="W89" s="12">
        <f t="shared" si="25"/>
        <v>0</v>
      </c>
      <c r="X89" s="12">
        <f t="shared" si="25"/>
        <v>1</v>
      </c>
      <c r="Y89" s="12">
        <f t="shared" si="25"/>
        <v>1</v>
      </c>
      <c r="Z89" s="12">
        <f t="shared" si="25"/>
        <v>1</v>
      </c>
      <c r="AA89" s="12">
        <f t="shared" si="25"/>
        <v>0</v>
      </c>
      <c r="AB89" s="12">
        <f t="shared" si="25"/>
        <v>1</v>
      </c>
      <c r="AC89" s="12">
        <f t="shared" si="25"/>
        <v>1</v>
      </c>
      <c r="AD89" s="12">
        <f t="shared" si="25"/>
        <v>1</v>
      </c>
      <c r="AE89" s="12">
        <f t="shared" si="25"/>
        <v>2</v>
      </c>
      <c r="AF89" s="12">
        <f t="shared" si="25"/>
        <v>2</v>
      </c>
      <c r="AG89" s="12">
        <f t="shared" si="25"/>
        <v>1.64</v>
      </c>
      <c r="AH89" s="12">
        <f t="shared" si="25"/>
        <v>1.64</v>
      </c>
      <c r="AI89" s="12">
        <f t="shared" si="25"/>
        <v>1</v>
      </c>
      <c r="AJ89" s="12">
        <f t="shared" si="25"/>
        <v>1</v>
      </c>
      <c r="AK89" s="12">
        <f t="shared" si="25"/>
        <v>1</v>
      </c>
      <c r="AL89" s="12">
        <f t="shared" si="25"/>
        <v>0</v>
      </c>
      <c r="AM89" s="12">
        <f t="shared" si="25"/>
        <v>1</v>
      </c>
      <c r="AN89" s="12">
        <f t="shared" si="25"/>
        <v>1</v>
      </c>
      <c r="AO89" s="12">
        <f t="shared" si="25"/>
        <v>1</v>
      </c>
      <c r="AP89" s="12">
        <f t="shared" si="25"/>
        <v>2</v>
      </c>
      <c r="AQ89" s="12">
        <f t="shared" si="15"/>
        <v>2</v>
      </c>
      <c r="AR89" s="12">
        <f t="shared" si="15"/>
        <v>1.64</v>
      </c>
      <c r="AS89" s="12">
        <f t="shared" si="15"/>
        <v>1.64</v>
      </c>
    </row>
    <row r="90" spans="1:45" s="6" customFormat="1" x14ac:dyDescent="0.2">
      <c r="A90" s="13" t="s">
        <v>217</v>
      </c>
      <c r="B90" s="12">
        <f t="shared" ref="B90:AL90" si="26">B13+B17+B33+B38+B43+B51+B58+B69+B74+B79+B83+B89</f>
        <v>2862</v>
      </c>
      <c r="C90" s="12">
        <f t="shared" si="26"/>
        <v>1162</v>
      </c>
      <c r="D90" s="12">
        <f t="shared" si="26"/>
        <v>1147</v>
      </c>
      <c r="E90" s="12">
        <f t="shared" si="26"/>
        <v>0</v>
      </c>
      <c r="F90" s="12">
        <f t="shared" si="26"/>
        <v>1405</v>
      </c>
      <c r="G90" s="12">
        <f t="shared" si="26"/>
        <v>1403</v>
      </c>
      <c r="H90" s="12">
        <f t="shared" si="26"/>
        <v>1351</v>
      </c>
      <c r="I90" s="12">
        <f t="shared" si="26"/>
        <v>1472</v>
      </c>
      <c r="J90" s="12">
        <f t="shared" si="26"/>
        <v>1481</v>
      </c>
      <c r="K90" s="12">
        <f t="shared" si="26"/>
        <v>1475.52</v>
      </c>
      <c r="L90" s="12">
        <f t="shared" si="26"/>
        <v>1474.67</v>
      </c>
      <c r="M90" s="12">
        <f t="shared" si="26"/>
        <v>0</v>
      </c>
      <c r="N90" s="12">
        <f t="shared" si="26"/>
        <v>1657</v>
      </c>
      <c r="O90" s="12">
        <f t="shared" si="26"/>
        <v>1629</v>
      </c>
      <c r="P90" s="12">
        <f t="shared" si="26"/>
        <v>0</v>
      </c>
      <c r="Q90" s="12">
        <f t="shared" si="26"/>
        <v>1659</v>
      </c>
      <c r="R90" s="12">
        <f t="shared" si="26"/>
        <v>1658.12</v>
      </c>
      <c r="S90" s="12">
        <f t="shared" si="26"/>
        <v>1457.14</v>
      </c>
      <c r="T90" s="12">
        <f t="shared" si="26"/>
        <v>1391</v>
      </c>
      <c r="U90" s="12">
        <f t="shared" si="26"/>
        <v>1480</v>
      </c>
      <c r="V90" s="12">
        <f t="shared" si="26"/>
        <v>1479.3999999999999</v>
      </c>
      <c r="W90" s="12">
        <f t="shared" si="26"/>
        <v>1480.9199999999998</v>
      </c>
      <c r="X90" s="12">
        <f t="shared" si="26"/>
        <v>1620</v>
      </c>
      <c r="Y90" s="12">
        <f t="shared" si="26"/>
        <v>1642</v>
      </c>
      <c r="Z90" s="12">
        <f t="shared" si="26"/>
        <v>1669</v>
      </c>
      <c r="AA90" s="12">
        <f t="shared" si="26"/>
        <v>0</v>
      </c>
      <c r="AB90" s="12">
        <f t="shared" si="26"/>
        <v>1575</v>
      </c>
      <c r="AC90" s="12">
        <f t="shared" si="26"/>
        <v>1601.44</v>
      </c>
      <c r="AD90" s="12">
        <f t="shared" si="26"/>
        <v>1819.49</v>
      </c>
      <c r="AE90" s="12">
        <f t="shared" si="26"/>
        <v>1877</v>
      </c>
      <c r="AF90" s="12">
        <f t="shared" si="26"/>
        <v>1960</v>
      </c>
      <c r="AG90" s="12">
        <f t="shared" si="26"/>
        <v>2020.2999999999997</v>
      </c>
      <c r="AH90" s="12">
        <f t="shared" si="26"/>
        <v>2036.73</v>
      </c>
      <c r="AI90" s="12">
        <f t="shared" si="26"/>
        <v>4482</v>
      </c>
      <c r="AJ90" s="12">
        <f t="shared" si="26"/>
        <v>4461</v>
      </c>
      <c r="AK90" s="12">
        <f t="shared" si="26"/>
        <v>4445</v>
      </c>
      <c r="AL90" s="12">
        <f t="shared" si="26"/>
        <v>0</v>
      </c>
      <c r="AM90" s="12">
        <f>F90+Q90+AB90</f>
        <v>4639</v>
      </c>
      <c r="AN90" s="12">
        <f t="shared" si="16"/>
        <v>4662.5599999999995</v>
      </c>
      <c r="AO90" s="12">
        <f t="shared" si="16"/>
        <v>4627.63</v>
      </c>
      <c r="AP90" s="12">
        <f t="shared" si="15"/>
        <v>4740</v>
      </c>
      <c r="AQ90" s="12">
        <f t="shared" si="15"/>
        <v>4921</v>
      </c>
      <c r="AR90" s="12">
        <f t="shared" si="15"/>
        <v>4975.2199999999993</v>
      </c>
      <c r="AS90" s="12">
        <f t="shared" si="15"/>
        <v>4992.32</v>
      </c>
    </row>
    <row r="91" spans="1:45" x14ac:dyDescent="0.2">
      <c r="A91" s="7" t="s">
        <v>218</v>
      </c>
    </row>
    <row r="92" spans="1:45" x14ac:dyDescent="0.2">
      <c r="A92" s="7" t="s">
        <v>283</v>
      </c>
    </row>
  </sheetData>
  <mergeCells count="5">
    <mergeCell ref="B4:L4"/>
    <mergeCell ref="M4:W4"/>
    <mergeCell ref="X4:AH4"/>
    <mergeCell ref="AI4:AS4"/>
    <mergeCell ref="A4:A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51" max="16383" man="1"/>
  </rowBreaks>
  <colBreaks count="3" manualBreakCount="3">
    <brk id="12" max="1048575" man="1"/>
    <brk id="23" max="1048575" man="1"/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B0467-C174-4D31-A021-AE7DED77B35C}">
  <dimension ref="A2:G54"/>
  <sheetViews>
    <sheetView view="pageBreakPreview" topLeftCell="A2" zoomScaleNormal="100" zoomScaleSheetLayoutView="100" workbookViewId="0">
      <selection activeCell="M7" sqref="M7"/>
    </sheetView>
  </sheetViews>
  <sheetFormatPr defaultRowHeight="12.75" x14ac:dyDescent="0.2"/>
  <cols>
    <col min="1" max="1" width="11.6640625" style="1" customWidth="1"/>
    <col min="2" max="2" width="42.5" style="1" customWidth="1"/>
    <col min="3" max="3" width="15.1640625" style="1" bestFit="1" customWidth="1"/>
    <col min="4" max="4" width="11.5" style="1" bestFit="1" customWidth="1"/>
    <col min="5" max="5" width="9.6640625" style="1" bestFit="1" customWidth="1"/>
    <col min="6" max="6" width="14.33203125" style="1" customWidth="1"/>
    <col min="7" max="7" width="9.5" style="1" bestFit="1" customWidth="1"/>
    <col min="8" max="16384" width="9.33203125" style="1"/>
  </cols>
  <sheetData>
    <row r="2" spans="1:7" x14ac:dyDescent="0.2">
      <c r="F2" s="5" t="s">
        <v>226</v>
      </c>
    </row>
    <row r="3" spans="1:7" x14ac:dyDescent="0.2">
      <c r="A3" s="5" t="s">
        <v>221</v>
      </c>
    </row>
    <row r="4" spans="1:7" x14ac:dyDescent="0.2">
      <c r="A4" s="5"/>
    </row>
    <row r="5" spans="1:7" s="4" customFormat="1" ht="14.25" customHeight="1" x14ac:dyDescent="0.2">
      <c r="A5" s="64" t="s">
        <v>14</v>
      </c>
      <c r="B5" s="64" t="s">
        <v>15</v>
      </c>
      <c r="C5" s="65" t="s">
        <v>16</v>
      </c>
      <c r="D5" s="66"/>
      <c r="E5" s="66"/>
      <c r="F5" s="66"/>
      <c r="G5" s="67"/>
    </row>
    <row r="6" spans="1:7" s="4" customFormat="1" ht="54" customHeight="1" x14ac:dyDescent="0.2">
      <c r="A6" s="64"/>
      <c r="B6" s="64"/>
      <c r="C6" s="29" t="s">
        <v>233</v>
      </c>
      <c r="D6" s="29" t="s">
        <v>17</v>
      </c>
      <c r="E6" s="29" t="s">
        <v>18</v>
      </c>
      <c r="F6" s="29" t="s">
        <v>19</v>
      </c>
      <c r="G6" s="29" t="s">
        <v>20</v>
      </c>
    </row>
    <row r="7" spans="1:7" ht="42.75" customHeight="1" x14ac:dyDescent="0.2">
      <c r="A7" s="9" t="s">
        <v>229</v>
      </c>
      <c r="B7" s="9" t="s">
        <v>231</v>
      </c>
      <c r="C7" s="11">
        <v>50012</v>
      </c>
      <c r="D7" s="11">
        <v>3557</v>
      </c>
      <c r="E7" s="14">
        <f>D7/C7*100</f>
        <v>7.1122930496680796</v>
      </c>
      <c r="F7" s="8">
        <v>349</v>
      </c>
      <c r="G7" s="14">
        <f>F7/D7*100</f>
        <v>9.8116390216474549</v>
      </c>
    </row>
    <row r="8" spans="1:7" ht="14.25" x14ac:dyDescent="0.2">
      <c r="A8" s="32" t="s">
        <v>21</v>
      </c>
      <c r="B8" s="10" t="s">
        <v>230</v>
      </c>
      <c r="C8" s="11">
        <v>122</v>
      </c>
      <c r="D8" s="11">
        <v>10</v>
      </c>
      <c r="E8" s="14">
        <f t="shared" ref="E8:E53" si="0">D8/C8*100</f>
        <v>8.1967213114754092</v>
      </c>
      <c r="F8" s="11"/>
      <c r="G8" s="14"/>
    </row>
    <row r="9" spans="1:7" ht="14.25" x14ac:dyDescent="0.2">
      <c r="A9" s="33"/>
      <c r="B9" s="10" t="s">
        <v>22</v>
      </c>
      <c r="C9" s="11">
        <v>8550</v>
      </c>
      <c r="D9" s="11">
        <v>571</v>
      </c>
      <c r="E9" s="14">
        <f t="shared" si="0"/>
        <v>6.6783625730994149</v>
      </c>
      <c r="F9" s="11">
        <v>5</v>
      </c>
      <c r="G9" s="14">
        <f t="shared" ref="G9:G53" si="1">F9/D9*100</f>
        <v>0.87565674255691772</v>
      </c>
    </row>
    <row r="10" spans="1:7" ht="14.25" x14ac:dyDescent="0.2">
      <c r="A10" s="33"/>
      <c r="B10" s="10" t="s">
        <v>23</v>
      </c>
      <c r="C10" s="11">
        <v>119935</v>
      </c>
      <c r="D10" s="11">
        <v>1461</v>
      </c>
      <c r="E10" s="14">
        <f t="shared" si="0"/>
        <v>1.2181598365781465</v>
      </c>
      <c r="F10" s="11">
        <v>73</v>
      </c>
      <c r="G10" s="14">
        <f t="shared" si="1"/>
        <v>4.9965776865160851</v>
      </c>
    </row>
    <row r="11" spans="1:7" ht="14.25" x14ac:dyDescent="0.2">
      <c r="A11" s="33"/>
      <c r="B11" s="10" t="s">
        <v>24</v>
      </c>
      <c r="C11" s="11">
        <v>199</v>
      </c>
      <c r="D11" s="11">
        <v>20</v>
      </c>
      <c r="E11" s="14">
        <f t="shared" si="0"/>
        <v>10.050251256281408</v>
      </c>
      <c r="F11" s="11">
        <v>4</v>
      </c>
      <c r="G11" s="14">
        <f t="shared" si="1"/>
        <v>20</v>
      </c>
    </row>
    <row r="12" spans="1:7" ht="14.25" x14ac:dyDescent="0.2">
      <c r="A12" s="33"/>
      <c r="B12" s="10" t="s">
        <v>25</v>
      </c>
      <c r="C12" s="11">
        <v>29495</v>
      </c>
      <c r="D12" s="11">
        <v>1800</v>
      </c>
      <c r="E12" s="14">
        <f t="shared" si="0"/>
        <v>6.1027292761484997</v>
      </c>
      <c r="F12" s="11">
        <v>1</v>
      </c>
      <c r="G12" s="14">
        <f t="shared" si="1"/>
        <v>5.5555555555555552E-2</v>
      </c>
    </row>
    <row r="13" spans="1:7" ht="14.25" x14ac:dyDescent="0.2">
      <c r="A13" s="33"/>
      <c r="B13" s="10" t="s">
        <v>26</v>
      </c>
      <c r="C13" s="11">
        <v>2200</v>
      </c>
      <c r="D13" s="11">
        <v>467</v>
      </c>
      <c r="E13" s="14">
        <f t="shared" si="0"/>
        <v>21.227272727272727</v>
      </c>
      <c r="F13" s="11">
        <v>53</v>
      </c>
      <c r="G13" s="14">
        <f t="shared" si="1"/>
        <v>11.349036402569594</v>
      </c>
    </row>
    <row r="14" spans="1:7" ht="14.25" x14ac:dyDescent="0.2">
      <c r="A14" s="33"/>
      <c r="B14" s="10" t="s">
        <v>27</v>
      </c>
      <c r="C14" s="11">
        <v>790</v>
      </c>
      <c r="D14" s="11">
        <v>163</v>
      </c>
      <c r="E14" s="14">
        <f t="shared" si="0"/>
        <v>20.632911392405063</v>
      </c>
      <c r="F14" s="11">
        <v>1</v>
      </c>
      <c r="G14" s="14">
        <f t="shared" si="1"/>
        <v>0.61349693251533743</v>
      </c>
    </row>
    <row r="15" spans="1:7" ht="14.25" x14ac:dyDescent="0.2">
      <c r="A15" s="33"/>
      <c r="B15" s="10" t="s">
        <v>28</v>
      </c>
      <c r="C15" s="11">
        <v>315</v>
      </c>
      <c r="D15" s="11">
        <v>10</v>
      </c>
      <c r="E15" s="14">
        <f t="shared" si="0"/>
        <v>3.1746031746031744</v>
      </c>
      <c r="F15" s="11">
        <v>1</v>
      </c>
      <c r="G15" s="14">
        <f t="shared" si="1"/>
        <v>10</v>
      </c>
    </row>
    <row r="16" spans="1:7" ht="14.25" x14ac:dyDescent="0.2">
      <c r="A16" s="33"/>
      <c r="B16" s="10" t="s">
        <v>29</v>
      </c>
      <c r="C16" s="11">
        <v>30027</v>
      </c>
      <c r="D16" s="11">
        <v>3017</v>
      </c>
      <c r="E16" s="14">
        <f t="shared" si="0"/>
        <v>10.047623805241949</v>
      </c>
      <c r="F16" s="11">
        <v>125</v>
      </c>
      <c r="G16" s="14">
        <f t="shared" si="1"/>
        <v>4.1431885979449783</v>
      </c>
    </row>
    <row r="17" spans="1:7" ht="14.25" x14ac:dyDescent="0.2">
      <c r="A17" s="33"/>
      <c r="B17" s="10" t="s">
        <v>30</v>
      </c>
      <c r="C17" s="11">
        <v>1308</v>
      </c>
      <c r="D17" s="11">
        <v>308</v>
      </c>
      <c r="E17" s="14">
        <f t="shared" si="0"/>
        <v>23.547400611620795</v>
      </c>
      <c r="F17" s="11"/>
      <c r="G17" s="14"/>
    </row>
    <row r="18" spans="1:7" ht="14.25" x14ac:dyDescent="0.2">
      <c r="A18" s="33"/>
      <c r="B18" s="10" t="s">
        <v>31</v>
      </c>
      <c r="C18" s="11">
        <v>162</v>
      </c>
      <c r="D18" s="11">
        <v>41</v>
      </c>
      <c r="E18" s="14">
        <f t="shared" si="0"/>
        <v>25.308641975308642</v>
      </c>
      <c r="F18" s="11">
        <v>1</v>
      </c>
      <c r="G18" s="14">
        <f t="shared" si="1"/>
        <v>2.4390243902439024</v>
      </c>
    </row>
    <row r="19" spans="1:7" ht="14.25" x14ac:dyDescent="0.2">
      <c r="A19" s="33"/>
      <c r="B19" s="10" t="s">
        <v>32</v>
      </c>
      <c r="C19" s="11">
        <v>198</v>
      </c>
      <c r="D19" s="11">
        <v>47</v>
      </c>
      <c r="E19" s="14">
        <f t="shared" si="0"/>
        <v>23.737373737373737</v>
      </c>
      <c r="F19" s="11"/>
      <c r="G19" s="14"/>
    </row>
    <row r="20" spans="1:7" ht="14.25" x14ac:dyDescent="0.2">
      <c r="A20" s="33"/>
      <c r="B20" s="10" t="s">
        <v>33</v>
      </c>
      <c r="C20" s="11">
        <v>20006</v>
      </c>
      <c r="D20" s="11">
        <v>1051</v>
      </c>
      <c r="E20" s="14">
        <f t="shared" si="0"/>
        <v>5.2534239728081573</v>
      </c>
      <c r="F20" s="11">
        <v>269</v>
      </c>
      <c r="G20" s="14">
        <f t="shared" si="1"/>
        <v>25.594671741198859</v>
      </c>
    </row>
    <row r="21" spans="1:7" ht="14.25" x14ac:dyDescent="0.2">
      <c r="A21" s="33"/>
      <c r="B21" s="10" t="s">
        <v>34</v>
      </c>
      <c r="C21" s="11">
        <v>183</v>
      </c>
      <c r="D21" s="11">
        <v>1</v>
      </c>
      <c r="E21" s="14">
        <f t="shared" si="0"/>
        <v>0.54644808743169404</v>
      </c>
      <c r="F21" s="11"/>
      <c r="G21" s="14"/>
    </row>
    <row r="22" spans="1:7" ht="14.25" x14ac:dyDescent="0.2">
      <c r="A22" s="33"/>
      <c r="B22" s="10" t="s">
        <v>35</v>
      </c>
      <c r="C22" s="11">
        <v>1204015</v>
      </c>
      <c r="D22" s="11">
        <v>77270</v>
      </c>
      <c r="E22" s="14">
        <f t="shared" si="0"/>
        <v>6.4176941317176288</v>
      </c>
      <c r="F22" s="11">
        <v>2393</v>
      </c>
      <c r="G22" s="14">
        <f t="shared" si="1"/>
        <v>3.0969328329235148</v>
      </c>
    </row>
    <row r="23" spans="1:7" ht="14.25" x14ac:dyDescent="0.2">
      <c r="A23" s="33"/>
      <c r="B23" s="18" t="s">
        <v>36</v>
      </c>
      <c r="C23" s="11">
        <v>61592</v>
      </c>
      <c r="D23" s="11">
        <v>6172</v>
      </c>
      <c r="E23" s="14">
        <f t="shared" si="0"/>
        <v>10.020781919729835</v>
      </c>
      <c r="F23" s="11">
        <v>311</v>
      </c>
      <c r="G23" s="14">
        <f t="shared" si="1"/>
        <v>5.0388852883992223</v>
      </c>
    </row>
    <row r="24" spans="1:7" ht="14.25" x14ac:dyDescent="0.2">
      <c r="A24" s="33"/>
      <c r="B24" s="30" t="s">
        <v>37</v>
      </c>
      <c r="C24" s="11">
        <v>60052</v>
      </c>
      <c r="D24" s="11">
        <v>6134</v>
      </c>
      <c r="E24" s="14">
        <f t="shared" si="0"/>
        <v>10.214480783321122</v>
      </c>
      <c r="F24" s="11">
        <v>309</v>
      </c>
      <c r="G24" s="14">
        <f t="shared" si="1"/>
        <v>5.0374959243560484</v>
      </c>
    </row>
    <row r="25" spans="1:7" ht="14.25" x14ac:dyDescent="0.2">
      <c r="A25" s="33"/>
      <c r="B25" s="30" t="s">
        <v>235</v>
      </c>
      <c r="C25" s="11">
        <v>200</v>
      </c>
      <c r="D25" s="11">
        <v>2</v>
      </c>
      <c r="E25" s="14">
        <f t="shared" si="0"/>
        <v>1</v>
      </c>
      <c r="F25" s="11">
        <v>2</v>
      </c>
      <c r="G25" s="14">
        <f t="shared" si="1"/>
        <v>100</v>
      </c>
    </row>
    <row r="26" spans="1:7" ht="14.25" x14ac:dyDescent="0.2">
      <c r="A26" s="33"/>
      <c r="B26" s="30" t="s">
        <v>38</v>
      </c>
      <c r="C26" s="11">
        <v>1340</v>
      </c>
      <c r="D26" s="11">
        <v>36</v>
      </c>
      <c r="E26" s="14">
        <f t="shared" si="0"/>
        <v>2.6865671641791042</v>
      </c>
      <c r="F26" s="11"/>
      <c r="G26" s="14"/>
    </row>
    <row r="27" spans="1:7" ht="14.25" x14ac:dyDescent="0.2">
      <c r="A27" s="33"/>
      <c r="B27" s="18" t="s">
        <v>39</v>
      </c>
      <c r="C27" s="11">
        <v>67735</v>
      </c>
      <c r="D27" s="11">
        <v>3972</v>
      </c>
      <c r="E27" s="14">
        <f t="shared" si="0"/>
        <v>5.8640289362958589</v>
      </c>
      <c r="F27" s="11">
        <v>624</v>
      </c>
      <c r="G27" s="14">
        <f t="shared" si="1"/>
        <v>15.709969788519636</v>
      </c>
    </row>
    <row r="28" spans="1:7" ht="14.25" x14ac:dyDescent="0.2">
      <c r="A28" s="33"/>
      <c r="B28" s="18" t="s">
        <v>40</v>
      </c>
      <c r="C28" s="11">
        <v>1063834</v>
      </c>
      <c r="D28" s="11">
        <v>66741</v>
      </c>
      <c r="E28" s="14">
        <f t="shared" si="0"/>
        <v>6.2736291564285409</v>
      </c>
      <c r="F28" s="11">
        <v>1455</v>
      </c>
      <c r="G28" s="14">
        <f t="shared" si="1"/>
        <v>2.1800692228165595</v>
      </c>
    </row>
    <row r="29" spans="1:7" ht="14.25" x14ac:dyDescent="0.2">
      <c r="A29" s="33"/>
      <c r="B29" s="18" t="s">
        <v>41</v>
      </c>
      <c r="C29" s="11">
        <v>11155</v>
      </c>
      <c r="D29" s="11">
        <v>385</v>
      </c>
      <c r="E29" s="14">
        <f t="shared" si="0"/>
        <v>3.4513670999551769</v>
      </c>
      <c r="F29" s="11">
        <v>1</v>
      </c>
      <c r="G29" s="14">
        <f t="shared" si="1"/>
        <v>0.25974025974025972</v>
      </c>
    </row>
    <row r="30" spans="1:7" ht="14.25" x14ac:dyDescent="0.2">
      <c r="A30" s="33"/>
      <c r="B30" s="30" t="s">
        <v>42</v>
      </c>
      <c r="C30" s="11">
        <v>3112</v>
      </c>
      <c r="D30" s="11">
        <v>101</v>
      </c>
      <c r="E30" s="14">
        <f t="shared" si="0"/>
        <v>3.2455012853470437</v>
      </c>
      <c r="F30" s="11">
        <v>3</v>
      </c>
      <c r="G30" s="14">
        <f t="shared" si="1"/>
        <v>2.9702970297029703</v>
      </c>
    </row>
    <row r="31" spans="1:7" ht="14.25" x14ac:dyDescent="0.2">
      <c r="A31" s="33"/>
      <c r="B31" s="30" t="s">
        <v>43</v>
      </c>
      <c r="C31" s="11">
        <v>7839</v>
      </c>
      <c r="D31" s="11">
        <v>274</v>
      </c>
      <c r="E31" s="14">
        <f t="shared" si="0"/>
        <v>3.4953437938512564</v>
      </c>
      <c r="F31" s="11"/>
      <c r="G31" s="14"/>
    </row>
    <row r="32" spans="1:7" ht="14.25" x14ac:dyDescent="0.2">
      <c r="A32" s="33"/>
      <c r="B32" s="30" t="s">
        <v>44</v>
      </c>
      <c r="C32" s="11">
        <v>204</v>
      </c>
      <c r="D32" s="11">
        <v>10</v>
      </c>
      <c r="E32" s="14">
        <f t="shared" si="0"/>
        <v>4.9019607843137258</v>
      </c>
      <c r="F32" s="11"/>
      <c r="G32" s="14"/>
    </row>
    <row r="33" spans="1:7" ht="14.25" x14ac:dyDescent="0.2">
      <c r="A33" s="33"/>
      <c r="B33" s="10" t="s">
        <v>45</v>
      </c>
      <c r="C33" s="11">
        <v>12</v>
      </c>
      <c r="D33" s="11">
        <v>3</v>
      </c>
      <c r="E33" s="14">
        <f t="shared" si="0"/>
        <v>25</v>
      </c>
      <c r="F33" s="11"/>
      <c r="G33" s="14"/>
    </row>
    <row r="34" spans="1:7" ht="14.25" x14ac:dyDescent="0.2">
      <c r="A34" s="33"/>
      <c r="B34" s="10" t="s">
        <v>385</v>
      </c>
      <c r="C34" s="11">
        <v>5434</v>
      </c>
      <c r="D34" s="11">
        <v>350</v>
      </c>
      <c r="E34" s="14">
        <f t="shared" si="0"/>
        <v>6.4409274935590721</v>
      </c>
      <c r="F34" s="11">
        <v>2</v>
      </c>
      <c r="G34" s="14">
        <f t="shared" si="1"/>
        <v>0.5714285714285714</v>
      </c>
    </row>
    <row r="35" spans="1:7" ht="14.25" x14ac:dyDescent="0.2">
      <c r="A35" s="33"/>
      <c r="B35" s="10" t="s">
        <v>46</v>
      </c>
      <c r="C35" s="11">
        <v>150</v>
      </c>
      <c r="D35" s="11">
        <v>10</v>
      </c>
      <c r="E35" s="14">
        <f t="shared" si="0"/>
        <v>6.666666666666667</v>
      </c>
      <c r="F35" s="11">
        <v>1</v>
      </c>
      <c r="G35" s="14">
        <f t="shared" si="1"/>
        <v>10</v>
      </c>
    </row>
    <row r="36" spans="1:7" ht="14.25" x14ac:dyDescent="0.2">
      <c r="A36" s="33"/>
      <c r="B36" s="10" t="s">
        <v>236</v>
      </c>
      <c r="C36" s="11">
        <v>392</v>
      </c>
      <c r="D36" s="11">
        <v>8</v>
      </c>
      <c r="E36" s="14">
        <f t="shared" si="0"/>
        <v>2.0408163265306123</v>
      </c>
      <c r="F36" s="11">
        <v>2</v>
      </c>
      <c r="G36" s="14">
        <f t="shared" si="1"/>
        <v>25</v>
      </c>
    </row>
    <row r="37" spans="1:7" ht="14.25" x14ac:dyDescent="0.2">
      <c r="A37" s="33"/>
      <c r="B37" s="10" t="s">
        <v>47</v>
      </c>
      <c r="C37" s="11">
        <v>170</v>
      </c>
      <c r="D37" s="11">
        <v>44</v>
      </c>
      <c r="E37" s="14">
        <f t="shared" si="0"/>
        <v>25.882352941176475</v>
      </c>
      <c r="F37" s="11">
        <v>15</v>
      </c>
      <c r="G37" s="14">
        <f t="shared" si="1"/>
        <v>34.090909090909086</v>
      </c>
    </row>
    <row r="38" spans="1:7" ht="14.25" x14ac:dyDescent="0.2">
      <c r="A38" s="33"/>
      <c r="B38" s="10" t="s">
        <v>48</v>
      </c>
      <c r="C38" s="11">
        <v>1381</v>
      </c>
      <c r="D38" s="11">
        <v>32</v>
      </c>
      <c r="E38" s="14">
        <f t="shared" si="0"/>
        <v>2.3171614771904414</v>
      </c>
      <c r="F38" s="11"/>
      <c r="G38" s="14"/>
    </row>
    <row r="39" spans="1:7" ht="14.25" x14ac:dyDescent="0.2">
      <c r="A39" s="33"/>
      <c r="B39" s="10" t="s">
        <v>49</v>
      </c>
      <c r="C39" s="11">
        <v>85015</v>
      </c>
      <c r="D39" s="11">
        <v>5249</v>
      </c>
      <c r="E39" s="14">
        <f t="shared" si="0"/>
        <v>6.1742045521378586</v>
      </c>
      <c r="F39" s="11">
        <v>173</v>
      </c>
      <c r="G39" s="14">
        <f t="shared" si="1"/>
        <v>3.2958658792150888</v>
      </c>
    </row>
    <row r="40" spans="1:7" ht="14.25" x14ac:dyDescent="0.2">
      <c r="A40" s="33"/>
      <c r="B40" s="10" t="s">
        <v>50</v>
      </c>
      <c r="C40" s="11">
        <v>1368</v>
      </c>
      <c r="D40" s="11">
        <v>6</v>
      </c>
      <c r="E40" s="14">
        <f t="shared" si="0"/>
        <v>0.43859649122807015</v>
      </c>
      <c r="F40" s="11">
        <v>1</v>
      </c>
      <c r="G40" s="14">
        <f t="shared" si="1"/>
        <v>16.666666666666664</v>
      </c>
    </row>
    <row r="41" spans="1:7" ht="14.25" x14ac:dyDescent="0.2">
      <c r="A41" s="33"/>
      <c r="B41" s="10" t="s">
        <v>51</v>
      </c>
      <c r="C41" s="11">
        <v>7551</v>
      </c>
      <c r="D41" s="11">
        <v>788</v>
      </c>
      <c r="E41" s="14">
        <f t="shared" si="0"/>
        <v>10.435703880280757</v>
      </c>
      <c r="F41" s="11">
        <v>8</v>
      </c>
      <c r="G41" s="14">
        <f t="shared" si="1"/>
        <v>1.015228426395939</v>
      </c>
    </row>
    <row r="42" spans="1:7" ht="14.25" x14ac:dyDescent="0.2">
      <c r="A42" s="33"/>
      <c r="B42" s="10" t="s">
        <v>52</v>
      </c>
      <c r="C42" s="11">
        <v>139</v>
      </c>
      <c r="D42" s="11">
        <v>14</v>
      </c>
      <c r="E42" s="14">
        <f t="shared" si="0"/>
        <v>10.071942446043165</v>
      </c>
      <c r="F42" s="11">
        <v>1</v>
      </c>
      <c r="G42" s="14">
        <f t="shared" si="1"/>
        <v>7.1428571428571423</v>
      </c>
    </row>
    <row r="43" spans="1:7" ht="14.25" x14ac:dyDescent="0.2">
      <c r="A43" s="33"/>
      <c r="B43" s="10" t="s">
        <v>53</v>
      </c>
      <c r="C43" s="11">
        <v>110394</v>
      </c>
      <c r="D43" s="11">
        <v>6960</v>
      </c>
      <c r="E43" s="14">
        <f t="shared" si="0"/>
        <v>6.3046904723082777</v>
      </c>
      <c r="F43" s="11">
        <v>1544</v>
      </c>
      <c r="G43" s="14">
        <f t="shared" si="1"/>
        <v>22.183908045977009</v>
      </c>
    </row>
    <row r="44" spans="1:7" ht="14.25" x14ac:dyDescent="0.2">
      <c r="A44" s="33"/>
      <c r="B44" s="18" t="s">
        <v>54</v>
      </c>
      <c r="C44" s="11">
        <v>33</v>
      </c>
      <c r="D44" s="11">
        <v>6</v>
      </c>
      <c r="E44" s="14">
        <f t="shared" si="0"/>
        <v>18.181818181818183</v>
      </c>
      <c r="F44" s="11"/>
      <c r="G44" s="14"/>
    </row>
    <row r="45" spans="1:7" ht="14.25" x14ac:dyDescent="0.2">
      <c r="A45" s="33"/>
      <c r="B45" s="18" t="s">
        <v>55</v>
      </c>
      <c r="C45" s="11">
        <v>2804</v>
      </c>
      <c r="D45" s="11">
        <v>531</v>
      </c>
      <c r="E45" s="14">
        <f t="shared" si="0"/>
        <v>18.937232524964337</v>
      </c>
      <c r="F45" s="11">
        <v>6</v>
      </c>
      <c r="G45" s="14">
        <f t="shared" si="1"/>
        <v>1.1299435028248588</v>
      </c>
    </row>
    <row r="46" spans="1:7" ht="14.25" x14ac:dyDescent="0.2">
      <c r="A46" s="33"/>
      <c r="B46" s="18" t="s">
        <v>386</v>
      </c>
      <c r="C46" s="11">
        <v>107557</v>
      </c>
      <c r="D46" s="11">
        <v>6423</v>
      </c>
      <c r="E46" s="14">
        <f t="shared" si="0"/>
        <v>5.9717173219781134</v>
      </c>
      <c r="F46" s="11">
        <v>1338</v>
      </c>
      <c r="G46" s="14">
        <f t="shared" si="1"/>
        <v>20.831387202241945</v>
      </c>
    </row>
    <row r="47" spans="1:7" ht="14.25" x14ac:dyDescent="0.2">
      <c r="A47" s="33"/>
      <c r="B47" s="30" t="s">
        <v>56</v>
      </c>
      <c r="C47" s="11">
        <v>70449</v>
      </c>
      <c r="D47" s="11">
        <v>3496</v>
      </c>
      <c r="E47" s="14">
        <f t="shared" si="0"/>
        <v>4.9624551093698992</v>
      </c>
      <c r="F47" s="11">
        <v>659</v>
      </c>
      <c r="G47" s="14">
        <f t="shared" si="1"/>
        <v>18.850114416475972</v>
      </c>
    </row>
    <row r="48" spans="1:7" ht="14.25" x14ac:dyDescent="0.2">
      <c r="A48" s="33"/>
      <c r="B48" s="30" t="s">
        <v>57</v>
      </c>
      <c r="C48" s="11">
        <v>8445</v>
      </c>
      <c r="D48" s="11">
        <v>443</v>
      </c>
      <c r="E48" s="14">
        <f t="shared" si="0"/>
        <v>5.2457075192421554</v>
      </c>
      <c r="F48" s="11">
        <v>14</v>
      </c>
      <c r="G48" s="14">
        <f t="shared" si="1"/>
        <v>3.1602708803611739</v>
      </c>
    </row>
    <row r="49" spans="1:7" ht="14.25" x14ac:dyDescent="0.2">
      <c r="A49" s="33"/>
      <c r="B49" s="30" t="s">
        <v>58</v>
      </c>
      <c r="C49" s="11">
        <v>11733</v>
      </c>
      <c r="D49" s="11">
        <v>706</v>
      </c>
      <c r="E49" s="14">
        <f t="shared" si="0"/>
        <v>6.0172163981931304</v>
      </c>
      <c r="F49" s="11">
        <v>57</v>
      </c>
      <c r="G49" s="14">
        <f t="shared" si="1"/>
        <v>8.0736543909348431</v>
      </c>
    </row>
    <row r="50" spans="1:7" ht="14.25" x14ac:dyDescent="0.2">
      <c r="A50" s="33"/>
      <c r="B50" s="30" t="s">
        <v>59</v>
      </c>
      <c r="C50" s="11">
        <v>10357</v>
      </c>
      <c r="D50" s="11">
        <v>1346</v>
      </c>
      <c r="E50" s="14">
        <f t="shared" si="0"/>
        <v>12.996041324707926</v>
      </c>
      <c r="F50" s="11">
        <v>523</v>
      </c>
      <c r="G50" s="14">
        <f t="shared" si="1"/>
        <v>38.855869242199113</v>
      </c>
    </row>
    <row r="51" spans="1:7" ht="14.25" x14ac:dyDescent="0.2">
      <c r="A51" s="34"/>
      <c r="B51" s="30" t="s">
        <v>60</v>
      </c>
      <c r="C51" s="11">
        <v>6500</v>
      </c>
      <c r="D51" s="11">
        <v>432</v>
      </c>
      <c r="E51" s="14">
        <f t="shared" si="0"/>
        <v>6.6461538461538456</v>
      </c>
      <c r="F51" s="11">
        <v>86</v>
      </c>
      <c r="G51" s="14">
        <f t="shared" si="1"/>
        <v>19.907407407407408</v>
      </c>
    </row>
    <row r="52" spans="1:7" s="3" customFormat="1" ht="15" x14ac:dyDescent="0.25">
      <c r="A52" s="62" t="s">
        <v>61</v>
      </c>
      <c r="B52" s="63"/>
      <c r="C52" s="12">
        <f>C8+C9+C10+C11+C12+C13+C14+C15+C16+C17+C18+C19+C20+C21+C22+C33+C34+C35+C36+C37+C38+C39+C40+C41+C42+C43</f>
        <v>1629511</v>
      </c>
      <c r="D52" s="12">
        <f>D8+D9+D10+D11+D12+D13+D14+D15+D16+D17+D18+D19+D20+D21+D22+D33+D34+D35+D36+D37+D38+D39+D40+D41+D42+D43</f>
        <v>99701</v>
      </c>
      <c r="E52" s="31">
        <f>D52/C52*100</f>
        <v>6.1184613052627439</v>
      </c>
      <c r="F52" s="12">
        <v>4473</v>
      </c>
      <c r="G52" s="31">
        <f t="shared" si="1"/>
        <v>4.4864143789931896</v>
      </c>
    </row>
    <row r="53" spans="1:7" s="3" customFormat="1" ht="15" x14ac:dyDescent="0.25">
      <c r="A53" s="62" t="s">
        <v>62</v>
      </c>
      <c r="B53" s="63"/>
      <c r="C53" s="12">
        <f>C52+C7</f>
        <v>1679523</v>
      </c>
      <c r="D53" s="12">
        <f>D52+D7</f>
        <v>103258</v>
      </c>
      <c r="E53" s="31">
        <f t="shared" si="0"/>
        <v>6.1480551323203079</v>
      </c>
      <c r="F53" s="12">
        <v>4822</v>
      </c>
      <c r="G53" s="31">
        <f t="shared" si="1"/>
        <v>4.6698560886323577</v>
      </c>
    </row>
    <row r="54" spans="1:7" x14ac:dyDescent="0.2">
      <c r="A54" s="23" t="s">
        <v>232</v>
      </c>
    </row>
  </sheetData>
  <mergeCells count="5">
    <mergeCell ref="A53:B53"/>
    <mergeCell ref="A5:A6"/>
    <mergeCell ref="B5:B6"/>
    <mergeCell ref="C5:G5"/>
    <mergeCell ref="A52:B5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7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2BC53-9BF5-4620-9DA6-D385728E539F}">
  <dimension ref="A1:K65"/>
  <sheetViews>
    <sheetView tabSelected="1" view="pageBreakPreview" topLeftCell="A39" zoomScaleNormal="90" zoomScaleSheetLayoutView="100" workbookViewId="0">
      <selection activeCell="A48" sqref="A48"/>
    </sheetView>
  </sheetViews>
  <sheetFormatPr defaultRowHeight="14.25" x14ac:dyDescent="0.2"/>
  <cols>
    <col min="1" max="1" width="37.5" style="7" customWidth="1"/>
    <col min="2" max="16384" width="9.33203125" style="7"/>
  </cols>
  <sheetData>
    <row r="1" spans="1:11" x14ac:dyDescent="0.2">
      <c r="J1" s="16" t="s">
        <v>227</v>
      </c>
    </row>
    <row r="3" spans="1:11" x14ac:dyDescent="0.2">
      <c r="A3" s="16" t="s">
        <v>222</v>
      </c>
    </row>
    <row r="5" spans="1:11" s="6" customFormat="1" ht="96.75" customHeight="1" x14ac:dyDescent="0.2">
      <c r="A5" s="20" t="s">
        <v>237</v>
      </c>
      <c r="B5" s="22" t="s">
        <v>9</v>
      </c>
      <c r="C5" s="22" t="s">
        <v>7</v>
      </c>
      <c r="D5" s="22" t="s">
        <v>1</v>
      </c>
      <c r="E5" s="22" t="s">
        <v>8</v>
      </c>
      <c r="F5" s="22" t="s">
        <v>6</v>
      </c>
      <c r="G5" s="22" t="s">
        <v>5</v>
      </c>
      <c r="H5" s="22" t="s">
        <v>106</v>
      </c>
      <c r="I5" s="22" t="s">
        <v>4</v>
      </c>
      <c r="J5" s="21" t="s">
        <v>164</v>
      </c>
      <c r="K5" s="21" t="s">
        <v>105</v>
      </c>
    </row>
    <row r="6" spans="1:11" x14ac:dyDescent="0.2">
      <c r="A6" s="10" t="s">
        <v>107</v>
      </c>
      <c r="B6" s="11">
        <v>195</v>
      </c>
      <c r="C6" s="11">
        <v>2</v>
      </c>
      <c r="D6" s="11">
        <v>16</v>
      </c>
      <c r="E6" s="11">
        <v>53</v>
      </c>
      <c r="F6" s="11">
        <v>45</v>
      </c>
      <c r="G6" s="11">
        <v>48</v>
      </c>
      <c r="H6" s="11">
        <v>5</v>
      </c>
      <c r="I6" s="11">
        <v>9</v>
      </c>
      <c r="J6" s="11">
        <v>23</v>
      </c>
      <c r="K6" s="11">
        <v>349</v>
      </c>
    </row>
    <row r="7" spans="1:11" x14ac:dyDescent="0.2">
      <c r="A7" s="10" t="s">
        <v>108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">
      <c r="A8" s="10" t="s">
        <v>181</v>
      </c>
      <c r="B8" s="11">
        <v>2</v>
      </c>
      <c r="C8" s="11">
        <v>2</v>
      </c>
      <c r="D8" s="11">
        <v>2</v>
      </c>
      <c r="E8" s="11"/>
      <c r="F8" s="11"/>
      <c r="G8" s="11"/>
      <c r="H8" s="11">
        <v>2</v>
      </c>
      <c r="I8" s="11"/>
      <c r="J8" s="11"/>
      <c r="K8" s="11">
        <v>5</v>
      </c>
    </row>
    <row r="9" spans="1:11" x14ac:dyDescent="0.2">
      <c r="A9" s="10" t="s">
        <v>109</v>
      </c>
      <c r="B9" s="11">
        <v>51</v>
      </c>
      <c r="C9" s="11">
        <v>18</v>
      </c>
      <c r="D9" s="11">
        <v>6</v>
      </c>
      <c r="E9" s="11">
        <v>7</v>
      </c>
      <c r="F9" s="11">
        <v>7</v>
      </c>
      <c r="G9" s="11">
        <v>3</v>
      </c>
      <c r="H9" s="11">
        <v>7</v>
      </c>
      <c r="I9" s="11">
        <v>2</v>
      </c>
      <c r="J9" s="11">
        <v>1</v>
      </c>
      <c r="K9" s="11">
        <v>73</v>
      </c>
    </row>
    <row r="10" spans="1:11" x14ac:dyDescent="0.2">
      <c r="A10" s="10" t="s">
        <v>182</v>
      </c>
      <c r="B10" s="11">
        <v>4</v>
      </c>
      <c r="C10" s="11"/>
      <c r="D10" s="11"/>
      <c r="E10" s="11"/>
      <c r="F10" s="11"/>
      <c r="G10" s="11"/>
      <c r="H10" s="11"/>
      <c r="I10" s="11"/>
      <c r="J10" s="11"/>
      <c r="K10" s="11">
        <v>4</v>
      </c>
    </row>
    <row r="11" spans="1:11" x14ac:dyDescent="0.2">
      <c r="A11" s="10" t="s">
        <v>238</v>
      </c>
      <c r="B11" s="11">
        <v>1</v>
      </c>
      <c r="C11" s="11">
        <v>1</v>
      </c>
      <c r="D11" s="11"/>
      <c r="E11" s="11"/>
      <c r="F11" s="11"/>
      <c r="G11" s="11"/>
      <c r="H11" s="11"/>
      <c r="I11" s="11"/>
      <c r="J11" s="11"/>
      <c r="K11" s="11">
        <v>1</v>
      </c>
    </row>
    <row r="12" spans="1:11" x14ac:dyDescent="0.2">
      <c r="A12" s="10" t="s">
        <v>183</v>
      </c>
      <c r="B12" s="11">
        <v>1</v>
      </c>
      <c r="C12" s="11"/>
      <c r="D12" s="11"/>
      <c r="E12" s="11">
        <v>52</v>
      </c>
      <c r="F12" s="11"/>
      <c r="G12" s="11"/>
      <c r="H12" s="11"/>
      <c r="I12" s="11">
        <v>2</v>
      </c>
      <c r="J12" s="11"/>
      <c r="K12" s="11">
        <v>53</v>
      </c>
    </row>
    <row r="13" spans="1:11" x14ac:dyDescent="0.2">
      <c r="A13" s="10" t="s">
        <v>239</v>
      </c>
      <c r="B13" s="11"/>
      <c r="C13" s="11"/>
      <c r="D13" s="11"/>
      <c r="E13" s="11"/>
      <c r="F13" s="11"/>
      <c r="G13" s="11"/>
      <c r="H13" s="11"/>
      <c r="I13" s="11"/>
      <c r="J13" s="11">
        <v>1</v>
      </c>
      <c r="K13" s="11">
        <v>1</v>
      </c>
    </row>
    <row r="14" spans="1:11" x14ac:dyDescent="0.2">
      <c r="A14" s="10" t="s">
        <v>240</v>
      </c>
      <c r="B14" s="11"/>
      <c r="C14" s="11"/>
      <c r="D14" s="11"/>
      <c r="E14" s="11"/>
      <c r="F14" s="11"/>
      <c r="G14" s="11"/>
      <c r="H14" s="11"/>
      <c r="I14" s="11"/>
      <c r="J14" s="11">
        <v>1</v>
      </c>
      <c r="K14" s="11">
        <v>1</v>
      </c>
    </row>
    <row r="15" spans="1:11" x14ac:dyDescent="0.2">
      <c r="A15" s="10" t="s">
        <v>110</v>
      </c>
      <c r="B15" s="11">
        <v>27</v>
      </c>
      <c r="C15" s="11"/>
      <c r="D15" s="11">
        <v>12</v>
      </c>
      <c r="E15" s="11">
        <v>46</v>
      </c>
      <c r="F15" s="11"/>
      <c r="G15" s="11"/>
      <c r="H15" s="11">
        <v>14</v>
      </c>
      <c r="I15" s="11"/>
      <c r="J15" s="11">
        <v>36</v>
      </c>
      <c r="K15" s="11">
        <v>125</v>
      </c>
    </row>
    <row r="16" spans="1:11" x14ac:dyDescent="0.2">
      <c r="A16" s="10" t="s">
        <v>186</v>
      </c>
      <c r="B16" s="11">
        <v>1</v>
      </c>
      <c r="C16" s="11">
        <v>1</v>
      </c>
      <c r="D16" s="11"/>
      <c r="E16" s="11"/>
      <c r="F16" s="11"/>
      <c r="G16" s="11"/>
      <c r="H16" s="11"/>
      <c r="I16" s="11"/>
      <c r="J16" s="11">
        <v>1</v>
      </c>
      <c r="K16" s="11">
        <v>1</v>
      </c>
    </row>
    <row r="17" spans="1:11" x14ac:dyDescent="0.2">
      <c r="A17" s="10" t="s">
        <v>111</v>
      </c>
      <c r="B17" s="11"/>
      <c r="C17" s="11"/>
      <c r="D17" s="11"/>
      <c r="E17" s="11"/>
      <c r="F17" s="11"/>
      <c r="G17" s="11"/>
      <c r="H17" s="11"/>
      <c r="I17" s="11"/>
      <c r="J17" s="11"/>
      <c r="K17" s="11">
        <v>269</v>
      </c>
    </row>
    <row r="18" spans="1:11" x14ac:dyDescent="0.2">
      <c r="A18" s="10" t="s">
        <v>244</v>
      </c>
      <c r="B18" s="11">
        <v>62</v>
      </c>
      <c r="C18" s="11">
        <v>52</v>
      </c>
      <c r="D18" s="11">
        <v>41</v>
      </c>
      <c r="E18" s="11">
        <v>179</v>
      </c>
      <c r="F18" s="11">
        <v>38</v>
      </c>
      <c r="G18" s="11">
        <v>36</v>
      </c>
      <c r="H18" s="11">
        <v>8</v>
      </c>
      <c r="I18" s="11">
        <v>3</v>
      </c>
      <c r="J18" s="11">
        <v>8</v>
      </c>
      <c r="K18" s="11">
        <v>244</v>
      </c>
    </row>
    <row r="19" spans="1:11" x14ac:dyDescent="0.2">
      <c r="A19" s="10" t="s">
        <v>245</v>
      </c>
      <c r="B19" s="11">
        <v>4</v>
      </c>
      <c r="C19" s="11">
        <v>3</v>
      </c>
      <c r="D19" s="11">
        <v>6</v>
      </c>
      <c r="E19" s="11">
        <v>3</v>
      </c>
      <c r="F19" s="11">
        <v>12</v>
      </c>
      <c r="G19" s="11">
        <v>3</v>
      </c>
      <c r="H19" s="11">
        <v>3</v>
      </c>
      <c r="I19" s="11">
        <v>1</v>
      </c>
      <c r="J19" s="11">
        <v>3</v>
      </c>
      <c r="K19" s="11">
        <v>21</v>
      </c>
    </row>
    <row r="20" spans="1:11" x14ac:dyDescent="0.2">
      <c r="A20" s="10" t="s">
        <v>246</v>
      </c>
      <c r="B20" s="11">
        <v>3</v>
      </c>
      <c r="C20" s="11">
        <v>1</v>
      </c>
      <c r="D20" s="11"/>
      <c r="E20" s="11"/>
      <c r="F20" s="11"/>
      <c r="G20" s="11"/>
      <c r="H20" s="11"/>
      <c r="I20" s="11"/>
      <c r="J20" s="11"/>
      <c r="K20" s="11">
        <v>4</v>
      </c>
    </row>
    <row r="21" spans="1:11" x14ac:dyDescent="0.2">
      <c r="A21" s="10" t="s">
        <v>112</v>
      </c>
      <c r="B21" s="11"/>
      <c r="C21" s="11"/>
      <c r="D21" s="11"/>
      <c r="E21" s="11"/>
      <c r="F21" s="11"/>
      <c r="G21" s="11"/>
      <c r="H21" s="11"/>
      <c r="I21" s="11"/>
      <c r="J21" s="11"/>
      <c r="K21" s="11">
        <v>2393</v>
      </c>
    </row>
    <row r="22" spans="1:11" x14ac:dyDescent="0.2">
      <c r="A22" s="10" t="s">
        <v>247</v>
      </c>
      <c r="B22" s="11"/>
      <c r="C22" s="11"/>
      <c r="D22" s="11"/>
      <c r="E22" s="11"/>
      <c r="F22" s="11"/>
      <c r="G22" s="11"/>
      <c r="H22" s="11"/>
      <c r="I22" s="11"/>
      <c r="J22" s="11"/>
      <c r="K22" s="11">
        <v>311</v>
      </c>
    </row>
    <row r="23" spans="1:11" x14ac:dyDescent="0.2">
      <c r="A23" s="10" t="s">
        <v>248</v>
      </c>
      <c r="B23" s="11"/>
      <c r="C23" s="11"/>
      <c r="D23" s="11"/>
      <c r="E23" s="11"/>
      <c r="F23" s="11"/>
      <c r="G23" s="11"/>
      <c r="H23" s="11"/>
      <c r="I23" s="11"/>
      <c r="J23" s="11"/>
      <c r="K23" s="11">
        <v>309</v>
      </c>
    </row>
    <row r="24" spans="1:11" x14ac:dyDescent="0.2">
      <c r="A24" s="10" t="s">
        <v>249</v>
      </c>
      <c r="B24" s="11">
        <v>129</v>
      </c>
      <c r="C24" s="11"/>
      <c r="D24" s="11"/>
      <c r="E24" s="11"/>
      <c r="F24" s="11">
        <v>16</v>
      </c>
      <c r="G24" s="11"/>
      <c r="H24" s="11"/>
      <c r="I24" s="11"/>
      <c r="J24" s="11">
        <v>8</v>
      </c>
      <c r="K24" s="11">
        <v>148</v>
      </c>
    </row>
    <row r="25" spans="1:11" x14ac:dyDescent="0.2">
      <c r="A25" s="10" t="s">
        <v>250</v>
      </c>
      <c r="B25" s="11">
        <v>111</v>
      </c>
      <c r="C25" s="11"/>
      <c r="D25" s="11"/>
      <c r="E25" s="11">
        <v>6</v>
      </c>
      <c r="F25" s="11">
        <v>71</v>
      </c>
      <c r="G25" s="11"/>
      <c r="H25" s="11"/>
      <c r="I25" s="11">
        <v>1</v>
      </c>
      <c r="J25" s="11"/>
      <c r="K25" s="11">
        <v>160</v>
      </c>
    </row>
    <row r="26" spans="1:11" x14ac:dyDescent="0.2">
      <c r="A26" s="10" t="s">
        <v>251</v>
      </c>
      <c r="B26" s="11"/>
      <c r="C26" s="11"/>
      <c r="D26" s="11"/>
      <c r="E26" s="11"/>
      <c r="F26" s="11"/>
      <c r="G26" s="11"/>
      <c r="H26" s="11"/>
      <c r="I26" s="11"/>
      <c r="J26" s="11">
        <v>1</v>
      </c>
      <c r="K26" s="11">
        <v>1</v>
      </c>
    </row>
    <row r="27" spans="1:11" x14ac:dyDescent="0.2">
      <c r="A27" s="10" t="s">
        <v>253</v>
      </c>
      <c r="B27" s="11">
        <v>2</v>
      </c>
      <c r="C27" s="11">
        <v>2</v>
      </c>
      <c r="D27" s="11">
        <v>1</v>
      </c>
      <c r="E27" s="11"/>
      <c r="F27" s="11"/>
      <c r="G27" s="11"/>
      <c r="H27" s="11"/>
      <c r="I27" s="11"/>
      <c r="J27" s="11"/>
      <c r="K27" s="11">
        <v>2</v>
      </c>
    </row>
    <row r="28" spans="1:11" ht="28.5" x14ac:dyDescent="0.2">
      <c r="A28" s="19" t="s">
        <v>252</v>
      </c>
      <c r="B28" s="11"/>
      <c r="C28" s="11"/>
      <c r="D28" s="11"/>
      <c r="E28" s="11"/>
      <c r="F28" s="11"/>
      <c r="G28" s="11"/>
      <c r="H28" s="11"/>
      <c r="I28" s="11"/>
      <c r="J28" s="11">
        <v>3</v>
      </c>
      <c r="K28" s="11">
        <v>3</v>
      </c>
    </row>
    <row r="29" spans="1:11" x14ac:dyDescent="0.2">
      <c r="A29" s="10" t="s">
        <v>113</v>
      </c>
      <c r="B29" s="11">
        <v>342</v>
      </c>
      <c r="C29" s="11">
        <v>167</v>
      </c>
      <c r="D29" s="11">
        <v>118</v>
      </c>
      <c r="E29" s="11">
        <v>175</v>
      </c>
      <c r="F29" s="11">
        <v>42</v>
      </c>
      <c r="G29" s="11">
        <v>20</v>
      </c>
      <c r="H29" s="11">
        <v>85</v>
      </c>
      <c r="I29" s="11">
        <v>51</v>
      </c>
      <c r="J29" s="11">
        <v>77</v>
      </c>
      <c r="K29" s="11">
        <v>624</v>
      </c>
    </row>
    <row r="30" spans="1:11" x14ac:dyDescent="0.2">
      <c r="A30" s="10" t="s">
        <v>114</v>
      </c>
      <c r="B30" s="11"/>
      <c r="C30" s="11"/>
      <c r="D30" s="11"/>
      <c r="E30" s="11"/>
      <c r="F30" s="11"/>
      <c r="G30" s="11"/>
      <c r="H30" s="11"/>
      <c r="I30" s="11"/>
      <c r="J30" s="11"/>
      <c r="K30" s="11">
        <v>1455</v>
      </c>
    </row>
    <row r="31" spans="1:11" x14ac:dyDescent="0.2">
      <c r="A31" s="10" t="s">
        <v>254</v>
      </c>
      <c r="B31" s="11">
        <v>20</v>
      </c>
      <c r="C31" s="11"/>
      <c r="D31" s="11"/>
      <c r="E31" s="11"/>
      <c r="F31" s="11"/>
      <c r="G31" s="11"/>
      <c r="H31" s="11"/>
      <c r="I31" s="11"/>
      <c r="J31" s="11">
        <v>20</v>
      </c>
      <c r="K31" s="11">
        <v>33</v>
      </c>
    </row>
    <row r="32" spans="1:11" x14ac:dyDescent="0.2">
      <c r="A32" s="10" t="s">
        <v>255</v>
      </c>
      <c r="B32" s="11"/>
      <c r="C32" s="11"/>
      <c r="D32" s="11"/>
      <c r="E32" s="11"/>
      <c r="F32" s="11"/>
      <c r="G32" s="11"/>
      <c r="H32" s="11"/>
      <c r="I32" s="11"/>
      <c r="J32" s="11"/>
      <c r="K32" s="11">
        <v>1422</v>
      </c>
    </row>
    <row r="33" spans="1:11" x14ac:dyDescent="0.2">
      <c r="A33" s="10" t="s">
        <v>256</v>
      </c>
      <c r="B33" s="11">
        <v>35</v>
      </c>
      <c r="C33" s="11">
        <v>1</v>
      </c>
      <c r="D33" s="11"/>
      <c r="E33" s="11"/>
      <c r="F33" s="11"/>
      <c r="G33" s="11"/>
      <c r="H33" s="11"/>
      <c r="I33" s="11"/>
      <c r="J33" s="11">
        <v>1</v>
      </c>
      <c r="K33" s="11">
        <v>48</v>
      </c>
    </row>
    <row r="34" spans="1:11" x14ac:dyDescent="0.2">
      <c r="A34" s="10" t="s">
        <v>257</v>
      </c>
      <c r="B34" s="11">
        <v>210</v>
      </c>
      <c r="C34" s="11"/>
      <c r="D34" s="11">
        <v>22</v>
      </c>
      <c r="E34" s="11">
        <v>40</v>
      </c>
      <c r="F34" s="11">
        <v>30</v>
      </c>
      <c r="G34" s="11">
        <v>5</v>
      </c>
      <c r="H34" s="11">
        <v>8</v>
      </c>
      <c r="I34" s="11">
        <v>8</v>
      </c>
      <c r="J34" s="11">
        <v>119</v>
      </c>
      <c r="K34" s="11">
        <v>343</v>
      </c>
    </row>
    <row r="35" spans="1:11" x14ac:dyDescent="0.2">
      <c r="A35" s="10" t="s">
        <v>258</v>
      </c>
      <c r="B35" s="11">
        <v>169</v>
      </c>
      <c r="C35" s="11">
        <v>44</v>
      </c>
      <c r="D35" s="11">
        <v>20</v>
      </c>
      <c r="E35" s="11">
        <v>71</v>
      </c>
      <c r="F35" s="11">
        <v>51</v>
      </c>
      <c r="G35" s="11">
        <v>51</v>
      </c>
      <c r="H35" s="11">
        <v>41</v>
      </c>
      <c r="I35" s="11">
        <v>29</v>
      </c>
      <c r="J35" s="11">
        <v>35</v>
      </c>
      <c r="K35" s="11">
        <v>259</v>
      </c>
    </row>
    <row r="36" spans="1:11" x14ac:dyDescent="0.2">
      <c r="A36" s="10" t="s">
        <v>259</v>
      </c>
      <c r="B36" s="11">
        <v>95</v>
      </c>
      <c r="C36" s="11"/>
      <c r="D36" s="11">
        <v>9</v>
      </c>
      <c r="E36" s="11">
        <v>20</v>
      </c>
      <c r="F36" s="11">
        <v>33</v>
      </c>
      <c r="G36" s="11">
        <v>13</v>
      </c>
      <c r="H36" s="11"/>
      <c r="I36" s="11"/>
      <c r="J36" s="11">
        <v>53</v>
      </c>
      <c r="K36" s="11">
        <v>157</v>
      </c>
    </row>
    <row r="37" spans="1:11" x14ac:dyDescent="0.2">
      <c r="A37" s="10" t="s">
        <v>260</v>
      </c>
      <c r="B37" s="11">
        <v>29</v>
      </c>
      <c r="C37" s="11"/>
      <c r="D37" s="11"/>
      <c r="E37" s="11">
        <v>8</v>
      </c>
      <c r="F37" s="11">
        <v>23</v>
      </c>
      <c r="G37" s="11"/>
      <c r="H37" s="11"/>
      <c r="I37" s="11"/>
      <c r="J37" s="11">
        <v>15</v>
      </c>
      <c r="K37" s="11">
        <v>47</v>
      </c>
    </row>
    <row r="38" spans="1:11" x14ac:dyDescent="0.2">
      <c r="A38" s="10" t="s">
        <v>261</v>
      </c>
      <c r="B38" s="11">
        <v>149</v>
      </c>
      <c r="C38" s="11"/>
      <c r="D38" s="11">
        <v>13</v>
      </c>
      <c r="E38" s="11">
        <v>35</v>
      </c>
      <c r="F38" s="11">
        <v>30</v>
      </c>
      <c r="G38" s="11">
        <v>3</v>
      </c>
      <c r="H38" s="11">
        <v>2</v>
      </c>
      <c r="I38" s="11"/>
      <c r="J38" s="11">
        <v>92</v>
      </c>
      <c r="K38" s="11">
        <v>340</v>
      </c>
    </row>
    <row r="39" spans="1:11" x14ac:dyDescent="0.2">
      <c r="A39" s="10" t="s">
        <v>262</v>
      </c>
      <c r="B39" s="11">
        <v>97</v>
      </c>
      <c r="C39" s="11">
        <v>5</v>
      </c>
      <c r="D39" s="11">
        <v>11</v>
      </c>
      <c r="E39" s="11">
        <v>33</v>
      </c>
      <c r="F39" s="11">
        <v>5</v>
      </c>
      <c r="G39" s="11">
        <v>11</v>
      </c>
      <c r="H39" s="11">
        <v>30</v>
      </c>
      <c r="I39" s="11">
        <v>4</v>
      </c>
      <c r="J39" s="11">
        <v>36</v>
      </c>
      <c r="K39" s="11">
        <v>168</v>
      </c>
    </row>
    <row r="40" spans="1:11" x14ac:dyDescent="0.2">
      <c r="A40" s="10" t="s">
        <v>263</v>
      </c>
      <c r="B40" s="11">
        <v>5</v>
      </c>
      <c r="C40" s="11"/>
      <c r="D40" s="11"/>
      <c r="E40" s="11"/>
      <c r="F40" s="11"/>
      <c r="G40" s="11"/>
      <c r="H40" s="11"/>
      <c r="I40" s="11"/>
      <c r="J40" s="11">
        <v>4</v>
      </c>
      <c r="K40" s="11">
        <v>10</v>
      </c>
    </row>
    <row r="41" spans="1:11" x14ac:dyDescent="0.2">
      <c r="A41" s="10" t="s">
        <v>264</v>
      </c>
      <c r="B41" s="11">
        <v>6</v>
      </c>
      <c r="C41" s="11"/>
      <c r="D41" s="11"/>
      <c r="E41" s="11"/>
      <c r="F41" s="11"/>
      <c r="G41" s="11"/>
      <c r="H41" s="11"/>
      <c r="I41" s="11"/>
      <c r="J41" s="11">
        <v>10</v>
      </c>
      <c r="K41" s="11">
        <v>23</v>
      </c>
    </row>
    <row r="42" spans="1:11" x14ac:dyDescent="0.2">
      <c r="A42" s="10" t="s">
        <v>265</v>
      </c>
      <c r="B42" s="11">
        <v>8</v>
      </c>
      <c r="C42" s="11"/>
      <c r="D42" s="11"/>
      <c r="E42" s="11"/>
      <c r="F42" s="11"/>
      <c r="G42" s="11"/>
      <c r="H42" s="11"/>
      <c r="I42" s="11"/>
      <c r="J42" s="11"/>
      <c r="K42" s="11">
        <v>11</v>
      </c>
    </row>
    <row r="43" spans="1:11" x14ac:dyDescent="0.2">
      <c r="A43" s="10" t="s">
        <v>266</v>
      </c>
      <c r="B43" s="11">
        <v>8</v>
      </c>
      <c r="C43" s="11"/>
      <c r="D43" s="11"/>
      <c r="E43" s="11">
        <v>1</v>
      </c>
      <c r="F43" s="11"/>
      <c r="G43" s="11"/>
      <c r="H43" s="11"/>
      <c r="I43" s="11"/>
      <c r="J43" s="11"/>
      <c r="K43" s="11">
        <v>10</v>
      </c>
    </row>
    <row r="44" spans="1:11" x14ac:dyDescent="0.2">
      <c r="A44" s="10" t="s">
        <v>267</v>
      </c>
      <c r="B44" s="11"/>
      <c r="C44" s="11"/>
      <c r="D44" s="11"/>
      <c r="E44" s="11">
        <v>1</v>
      </c>
      <c r="F44" s="11"/>
      <c r="G44" s="11"/>
      <c r="H44" s="11"/>
      <c r="I44" s="11"/>
      <c r="J44" s="11"/>
      <c r="K44" s="11">
        <v>1</v>
      </c>
    </row>
    <row r="45" spans="1:11" x14ac:dyDescent="0.2">
      <c r="A45" s="10" t="s">
        <v>268</v>
      </c>
      <c r="B45" s="11">
        <v>2</v>
      </c>
      <c r="C45" s="11"/>
      <c r="D45" s="11"/>
      <c r="E45" s="11"/>
      <c r="F45" s="11"/>
      <c r="G45" s="11"/>
      <c r="H45" s="11"/>
      <c r="I45" s="11"/>
      <c r="J45" s="11"/>
      <c r="K45" s="11">
        <v>2</v>
      </c>
    </row>
    <row r="46" spans="1:11" x14ac:dyDescent="0.2">
      <c r="A46" s="10" t="s">
        <v>269</v>
      </c>
      <c r="B46" s="11"/>
      <c r="C46" s="11"/>
      <c r="D46" s="11"/>
      <c r="E46" s="11"/>
      <c r="F46" s="11"/>
      <c r="G46" s="11"/>
      <c r="H46" s="11"/>
      <c r="I46" s="11"/>
      <c r="J46" s="11">
        <v>1</v>
      </c>
      <c r="K46" s="11">
        <v>1</v>
      </c>
    </row>
    <row r="47" spans="1:11" x14ac:dyDescent="0.2">
      <c r="A47" s="10" t="s">
        <v>270</v>
      </c>
      <c r="B47" s="11"/>
      <c r="C47" s="11"/>
      <c r="D47" s="11"/>
      <c r="E47" s="11"/>
      <c r="F47" s="11"/>
      <c r="G47" s="11"/>
      <c r="H47" s="11"/>
      <c r="I47" s="11"/>
      <c r="J47" s="11">
        <v>2</v>
      </c>
      <c r="K47" s="11">
        <v>2</v>
      </c>
    </row>
    <row r="48" spans="1:11" x14ac:dyDescent="0.2">
      <c r="A48" s="10" t="s">
        <v>241</v>
      </c>
      <c r="B48" s="11">
        <v>2</v>
      </c>
      <c r="C48" s="11"/>
      <c r="D48" s="11"/>
      <c r="E48" s="11"/>
      <c r="F48" s="11"/>
      <c r="G48" s="11"/>
      <c r="H48" s="11">
        <v>1</v>
      </c>
      <c r="I48" s="11"/>
      <c r="J48" s="11"/>
      <c r="K48" s="11">
        <v>2</v>
      </c>
    </row>
    <row r="49" spans="1:11" x14ac:dyDescent="0.2">
      <c r="A49" s="10" t="s">
        <v>242</v>
      </c>
      <c r="B49" s="11">
        <v>1</v>
      </c>
      <c r="C49" s="11"/>
      <c r="D49" s="11"/>
      <c r="E49" s="11"/>
      <c r="F49" s="11"/>
      <c r="G49" s="11"/>
      <c r="H49" s="11"/>
      <c r="I49" s="11"/>
      <c r="J49" s="11"/>
      <c r="K49" s="11">
        <v>1</v>
      </c>
    </row>
    <row r="50" spans="1:11" x14ac:dyDescent="0.2">
      <c r="A50" s="10" t="s">
        <v>189</v>
      </c>
      <c r="B50" s="11">
        <v>1</v>
      </c>
      <c r="C50" s="11">
        <v>2</v>
      </c>
      <c r="D50" s="11"/>
      <c r="E50" s="11"/>
      <c r="F50" s="11"/>
      <c r="G50" s="11">
        <v>1</v>
      </c>
      <c r="H50" s="11">
        <v>1</v>
      </c>
      <c r="I50" s="11">
        <v>1</v>
      </c>
      <c r="J50" s="11"/>
      <c r="K50" s="11">
        <v>2</v>
      </c>
    </row>
    <row r="51" spans="1:11" x14ac:dyDescent="0.2">
      <c r="A51" s="10" t="s">
        <v>190</v>
      </c>
      <c r="B51" s="11">
        <v>2</v>
      </c>
      <c r="C51" s="11">
        <v>3</v>
      </c>
      <c r="D51" s="11"/>
      <c r="E51" s="11">
        <v>1</v>
      </c>
      <c r="F51" s="11"/>
      <c r="G51" s="11">
        <v>2</v>
      </c>
      <c r="H51" s="11"/>
      <c r="I51" s="11">
        <v>3</v>
      </c>
      <c r="J51" s="11">
        <v>14</v>
      </c>
      <c r="K51" s="11">
        <v>15</v>
      </c>
    </row>
    <row r="52" spans="1:11" x14ac:dyDescent="0.2">
      <c r="A52" s="10" t="s">
        <v>115</v>
      </c>
      <c r="B52" s="11">
        <v>56</v>
      </c>
      <c r="C52" s="11">
        <v>23</v>
      </c>
      <c r="D52" s="11">
        <v>22</v>
      </c>
      <c r="E52" s="11">
        <v>26</v>
      </c>
      <c r="F52" s="11">
        <v>21</v>
      </c>
      <c r="G52" s="11"/>
      <c r="H52" s="11">
        <v>55</v>
      </c>
      <c r="I52" s="11">
        <v>9</v>
      </c>
      <c r="J52" s="11">
        <v>100</v>
      </c>
      <c r="K52" s="11">
        <v>173</v>
      </c>
    </row>
    <row r="53" spans="1:11" x14ac:dyDescent="0.2">
      <c r="A53" s="10" t="s">
        <v>243</v>
      </c>
      <c r="B53" s="11">
        <v>1</v>
      </c>
      <c r="C53" s="11">
        <v>1</v>
      </c>
      <c r="D53" s="11"/>
      <c r="E53" s="11"/>
      <c r="F53" s="11"/>
      <c r="G53" s="11"/>
      <c r="H53" s="11"/>
      <c r="I53" s="11"/>
      <c r="J53" s="11"/>
      <c r="K53" s="11">
        <v>1</v>
      </c>
    </row>
    <row r="54" spans="1:11" x14ac:dyDescent="0.2">
      <c r="A54" s="10" t="s">
        <v>116</v>
      </c>
      <c r="B54" s="11">
        <v>1</v>
      </c>
      <c r="C54" s="11"/>
      <c r="D54" s="11"/>
      <c r="E54" s="11"/>
      <c r="F54" s="11"/>
      <c r="G54" s="11"/>
      <c r="H54" s="11"/>
      <c r="I54" s="11"/>
      <c r="J54" s="11">
        <v>7</v>
      </c>
      <c r="K54" s="11">
        <v>8</v>
      </c>
    </row>
    <row r="55" spans="1:11" x14ac:dyDescent="0.2">
      <c r="A55" s="10" t="s">
        <v>191</v>
      </c>
      <c r="B55" s="11">
        <v>1</v>
      </c>
      <c r="C55" s="11"/>
      <c r="D55" s="11"/>
      <c r="E55" s="11"/>
      <c r="F55" s="11"/>
      <c r="G55" s="11"/>
      <c r="H55" s="11"/>
      <c r="I55" s="11"/>
      <c r="J55" s="11"/>
      <c r="K55" s="11">
        <v>1</v>
      </c>
    </row>
    <row r="56" spans="1:11" x14ac:dyDescent="0.2">
      <c r="A56" s="10" t="s">
        <v>117</v>
      </c>
      <c r="B56" s="12"/>
      <c r="C56" s="11"/>
      <c r="D56" s="11"/>
      <c r="E56" s="11"/>
      <c r="F56" s="11"/>
      <c r="G56" s="11"/>
      <c r="H56" s="11"/>
      <c r="I56" s="11"/>
      <c r="J56" s="11"/>
      <c r="K56" s="11">
        <v>1344</v>
      </c>
    </row>
    <row r="57" spans="1:11" x14ac:dyDescent="0.2">
      <c r="A57" s="10" t="s">
        <v>271</v>
      </c>
      <c r="B57" s="11"/>
      <c r="C57" s="11">
        <v>2</v>
      </c>
      <c r="D57" s="11"/>
      <c r="E57" s="11">
        <v>1</v>
      </c>
      <c r="F57" s="11"/>
      <c r="G57" s="11">
        <v>2</v>
      </c>
      <c r="H57" s="11"/>
      <c r="I57" s="11"/>
      <c r="J57" s="11">
        <v>2</v>
      </c>
      <c r="K57" s="11">
        <v>6</v>
      </c>
    </row>
    <row r="58" spans="1:11" x14ac:dyDescent="0.2">
      <c r="A58" s="10" t="s">
        <v>272</v>
      </c>
      <c r="B58" s="11">
        <v>322</v>
      </c>
      <c r="C58" s="11">
        <v>245</v>
      </c>
      <c r="D58" s="11">
        <v>346</v>
      </c>
      <c r="E58" s="11">
        <v>110</v>
      </c>
      <c r="F58" s="11">
        <v>118</v>
      </c>
      <c r="G58" s="11">
        <v>74</v>
      </c>
      <c r="H58" s="11">
        <v>165</v>
      </c>
      <c r="I58" s="11">
        <v>31</v>
      </c>
      <c r="J58" s="11">
        <v>284</v>
      </c>
      <c r="K58" s="11">
        <v>659</v>
      </c>
    </row>
    <row r="59" spans="1:11" x14ac:dyDescent="0.2">
      <c r="A59" s="10" t="s">
        <v>273</v>
      </c>
      <c r="B59" s="11">
        <v>13</v>
      </c>
      <c r="C59" s="11">
        <v>14</v>
      </c>
      <c r="D59" s="11"/>
      <c r="E59" s="11"/>
      <c r="F59" s="11"/>
      <c r="G59" s="11"/>
      <c r="H59" s="11"/>
      <c r="I59" s="11"/>
      <c r="J59" s="11">
        <v>4</v>
      </c>
      <c r="K59" s="11">
        <v>14</v>
      </c>
    </row>
    <row r="60" spans="1:11" x14ac:dyDescent="0.2">
      <c r="A60" s="10" t="s">
        <v>274</v>
      </c>
      <c r="B60" s="11">
        <v>53</v>
      </c>
      <c r="C60" s="11">
        <v>48</v>
      </c>
      <c r="D60" s="11"/>
      <c r="E60" s="11"/>
      <c r="F60" s="11"/>
      <c r="G60" s="11"/>
      <c r="H60" s="11"/>
      <c r="I60" s="11"/>
      <c r="J60" s="11">
        <v>18</v>
      </c>
      <c r="K60" s="11">
        <v>57</v>
      </c>
    </row>
    <row r="61" spans="1:11" x14ac:dyDescent="0.2">
      <c r="A61" s="10" t="s">
        <v>275</v>
      </c>
      <c r="B61" s="11">
        <v>360</v>
      </c>
      <c r="C61" s="11">
        <v>264</v>
      </c>
      <c r="D61" s="11"/>
      <c r="E61" s="11">
        <v>160</v>
      </c>
      <c r="F61" s="11">
        <v>42</v>
      </c>
      <c r="G61" s="11"/>
      <c r="H61" s="11">
        <v>147</v>
      </c>
      <c r="I61" s="11">
        <v>170</v>
      </c>
      <c r="J61" s="11">
        <v>226</v>
      </c>
      <c r="K61" s="11">
        <v>523</v>
      </c>
    </row>
    <row r="62" spans="1:11" x14ac:dyDescent="0.2">
      <c r="A62" s="10" t="s">
        <v>276</v>
      </c>
      <c r="B62" s="11">
        <v>47</v>
      </c>
      <c r="C62" s="11">
        <v>30</v>
      </c>
      <c r="D62" s="11">
        <v>16</v>
      </c>
      <c r="E62" s="11">
        <v>15</v>
      </c>
      <c r="F62" s="11">
        <v>23</v>
      </c>
      <c r="G62" s="11"/>
      <c r="H62" s="11">
        <v>17</v>
      </c>
      <c r="I62" s="11">
        <v>32</v>
      </c>
      <c r="J62" s="11">
        <v>12</v>
      </c>
      <c r="K62" s="11">
        <v>86</v>
      </c>
    </row>
    <row r="63" spans="1:11" s="6" customFormat="1" x14ac:dyDescent="0.2">
      <c r="A63" s="13" t="s">
        <v>97</v>
      </c>
      <c r="B63" s="12">
        <v>2628</v>
      </c>
      <c r="C63" s="12">
        <v>931</v>
      </c>
      <c r="D63" s="12">
        <v>661</v>
      </c>
      <c r="E63" s="12">
        <v>1043</v>
      </c>
      <c r="F63" s="12">
        <v>607</v>
      </c>
      <c r="G63" s="12">
        <v>272</v>
      </c>
      <c r="H63" s="12">
        <v>591</v>
      </c>
      <c r="I63" s="12">
        <v>356</v>
      </c>
      <c r="J63" s="12">
        <v>1218</v>
      </c>
      <c r="K63" s="12">
        <v>4822</v>
      </c>
    </row>
    <row r="64" spans="1:11" ht="15.75" x14ac:dyDescent="0.2">
      <c r="A64" s="69" t="s">
        <v>171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32.25" customHeight="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</row>
  </sheetData>
  <mergeCells count="2">
    <mergeCell ref="A65:K65"/>
    <mergeCell ref="A64:K64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FE8F1-ADCF-4BC6-9000-FEBBEFEE9A3F}">
  <dimension ref="A1:K40"/>
  <sheetViews>
    <sheetView view="pageBreakPreview" topLeftCell="A22" zoomScale="110" zoomScaleNormal="70" zoomScaleSheetLayoutView="110" workbookViewId="0">
      <selection activeCell="O25" sqref="O25"/>
    </sheetView>
  </sheetViews>
  <sheetFormatPr defaultRowHeight="14.25" x14ac:dyDescent="0.2"/>
  <cols>
    <col min="1" max="1" width="8" style="15" customWidth="1"/>
    <col min="2" max="2" width="27" style="15" customWidth="1"/>
    <col min="3" max="16384" width="9.33203125" style="15"/>
  </cols>
  <sheetData>
    <row r="1" spans="1:11" x14ac:dyDescent="0.2">
      <c r="J1" s="16" t="s">
        <v>228</v>
      </c>
    </row>
    <row r="2" spans="1:11" x14ac:dyDescent="0.2">
      <c r="A2" s="16" t="s">
        <v>223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14.75" customHeight="1" x14ac:dyDescent="0.2">
      <c r="A4" s="17" t="s">
        <v>10</v>
      </c>
      <c r="B4" s="17" t="s">
        <v>63</v>
      </c>
      <c r="C4" s="24" t="s">
        <v>64</v>
      </c>
      <c r="D4" s="24" t="s">
        <v>65</v>
      </c>
      <c r="E4" s="24" t="s">
        <v>98</v>
      </c>
      <c r="F4" s="24" t="s">
        <v>99</v>
      </c>
      <c r="G4" s="24" t="s">
        <v>100</v>
      </c>
      <c r="H4" s="24" t="s">
        <v>101</v>
      </c>
      <c r="I4" s="24" t="s">
        <v>102</v>
      </c>
      <c r="J4" s="24" t="s">
        <v>103</v>
      </c>
      <c r="K4" s="24" t="s">
        <v>104</v>
      </c>
    </row>
    <row r="5" spans="1:11" x14ac:dyDescent="0.2">
      <c r="A5" s="10">
        <v>1</v>
      </c>
      <c r="B5" s="10" t="s">
        <v>66</v>
      </c>
      <c r="C5" s="10">
        <v>2</v>
      </c>
      <c r="D5" s="10">
        <v>2</v>
      </c>
      <c r="E5" s="10"/>
      <c r="F5" s="10">
        <v>1</v>
      </c>
      <c r="G5" s="10"/>
      <c r="H5" s="10">
        <v>1</v>
      </c>
      <c r="I5" s="10"/>
      <c r="J5" s="10"/>
      <c r="K5" s="10"/>
    </row>
    <row r="6" spans="1:11" x14ac:dyDescent="0.2">
      <c r="A6" s="10">
        <v>2</v>
      </c>
      <c r="B6" s="10" t="s">
        <v>67</v>
      </c>
      <c r="C6" s="10">
        <v>2</v>
      </c>
      <c r="D6" s="10">
        <v>12</v>
      </c>
      <c r="E6" s="10">
        <v>2</v>
      </c>
      <c r="F6" s="10">
        <v>2</v>
      </c>
      <c r="G6" s="10">
        <v>1</v>
      </c>
      <c r="H6" s="10">
        <v>6</v>
      </c>
      <c r="I6" s="10">
        <v>1</v>
      </c>
      <c r="J6" s="10"/>
      <c r="K6" s="10"/>
    </row>
    <row r="7" spans="1:11" x14ac:dyDescent="0.2">
      <c r="A7" s="10">
        <v>3</v>
      </c>
      <c r="B7" s="10" t="s">
        <v>68</v>
      </c>
      <c r="C7" s="10">
        <v>1</v>
      </c>
      <c r="D7" s="10">
        <v>1</v>
      </c>
      <c r="E7" s="10"/>
      <c r="F7" s="10"/>
      <c r="G7" s="10"/>
      <c r="H7" s="10"/>
      <c r="I7" s="10"/>
      <c r="J7" s="10"/>
      <c r="K7" s="10">
        <v>1</v>
      </c>
    </row>
    <row r="8" spans="1:11" x14ac:dyDescent="0.2">
      <c r="A8" s="10">
        <v>4</v>
      </c>
      <c r="B8" s="10" t="s">
        <v>69</v>
      </c>
      <c r="C8" s="10">
        <v>4</v>
      </c>
      <c r="D8" s="10">
        <v>11</v>
      </c>
      <c r="E8" s="10">
        <v>1</v>
      </c>
      <c r="F8" s="10">
        <v>2</v>
      </c>
      <c r="G8" s="10">
        <v>4</v>
      </c>
      <c r="H8" s="10"/>
      <c r="I8" s="10"/>
      <c r="J8" s="10">
        <v>3</v>
      </c>
      <c r="K8" s="10">
        <v>1</v>
      </c>
    </row>
    <row r="9" spans="1:11" x14ac:dyDescent="0.2">
      <c r="A9" s="10">
        <v>5</v>
      </c>
      <c r="B9" s="10" t="s">
        <v>70</v>
      </c>
      <c r="C9" s="10">
        <v>3</v>
      </c>
      <c r="D9" s="10">
        <v>14</v>
      </c>
      <c r="E9" s="10"/>
      <c r="F9" s="10">
        <v>1</v>
      </c>
      <c r="G9" s="10">
        <v>2</v>
      </c>
      <c r="H9" s="10">
        <v>1</v>
      </c>
      <c r="I9" s="10"/>
      <c r="J9" s="10">
        <v>4</v>
      </c>
      <c r="K9" s="10">
        <v>6</v>
      </c>
    </row>
    <row r="10" spans="1:11" x14ac:dyDescent="0.2">
      <c r="A10" s="10">
        <v>6</v>
      </c>
      <c r="B10" s="10" t="s">
        <v>71</v>
      </c>
      <c r="C10" s="10">
        <v>1</v>
      </c>
      <c r="D10" s="10">
        <v>1</v>
      </c>
      <c r="E10" s="10"/>
      <c r="F10" s="10"/>
      <c r="G10" s="10"/>
      <c r="H10" s="10"/>
      <c r="I10" s="10">
        <v>1</v>
      </c>
      <c r="J10" s="10"/>
      <c r="K10" s="10"/>
    </row>
    <row r="11" spans="1:11" x14ac:dyDescent="0.2">
      <c r="A11" s="10">
        <v>7</v>
      </c>
      <c r="B11" s="10" t="s">
        <v>72</v>
      </c>
      <c r="C11" s="10">
        <v>2</v>
      </c>
      <c r="D11" s="10">
        <v>2</v>
      </c>
      <c r="E11" s="10"/>
      <c r="F11" s="10"/>
      <c r="G11" s="10"/>
      <c r="H11" s="10"/>
      <c r="I11" s="10">
        <v>1</v>
      </c>
      <c r="J11" s="10">
        <v>1</v>
      </c>
      <c r="K11" s="10"/>
    </row>
    <row r="12" spans="1:11" x14ac:dyDescent="0.2">
      <c r="A12" s="10">
        <v>8</v>
      </c>
      <c r="B12" s="10" t="s">
        <v>73</v>
      </c>
      <c r="C12" s="10">
        <v>1</v>
      </c>
      <c r="D12" s="10">
        <v>1</v>
      </c>
      <c r="E12" s="10"/>
      <c r="F12" s="10"/>
      <c r="G12" s="10"/>
      <c r="H12" s="10"/>
      <c r="I12" s="10"/>
      <c r="J12" s="10">
        <v>1</v>
      </c>
      <c r="K12" s="10"/>
    </row>
    <row r="13" spans="1:11" x14ac:dyDescent="0.2">
      <c r="A13" s="10">
        <v>9</v>
      </c>
      <c r="B13" s="10" t="s">
        <v>74</v>
      </c>
      <c r="C13" s="10">
        <v>6</v>
      </c>
      <c r="D13" s="10">
        <v>29</v>
      </c>
      <c r="E13" s="10"/>
      <c r="F13" s="10"/>
      <c r="G13" s="10"/>
      <c r="H13" s="10">
        <v>2</v>
      </c>
      <c r="I13" s="10">
        <v>2</v>
      </c>
      <c r="J13" s="10"/>
      <c r="K13" s="10">
        <v>25</v>
      </c>
    </row>
    <row r="14" spans="1:11" x14ac:dyDescent="0.2">
      <c r="A14" s="10">
        <v>10</v>
      </c>
      <c r="B14" s="10" t="s">
        <v>75</v>
      </c>
      <c r="C14" s="10">
        <v>5</v>
      </c>
      <c r="D14" s="10">
        <v>64</v>
      </c>
      <c r="E14" s="10"/>
      <c r="F14" s="10"/>
      <c r="G14" s="10"/>
      <c r="H14" s="10"/>
      <c r="I14" s="10">
        <v>15</v>
      </c>
      <c r="J14" s="10">
        <v>1</v>
      </c>
      <c r="K14" s="10">
        <v>48</v>
      </c>
    </row>
    <row r="15" spans="1:11" x14ac:dyDescent="0.2">
      <c r="A15" s="10">
        <v>11</v>
      </c>
      <c r="B15" s="10" t="s">
        <v>277</v>
      </c>
      <c r="C15" s="10">
        <v>1</v>
      </c>
      <c r="D15" s="10">
        <v>1</v>
      </c>
      <c r="E15" s="10"/>
      <c r="F15" s="10"/>
      <c r="G15" s="10"/>
      <c r="H15" s="10"/>
      <c r="I15" s="10"/>
      <c r="J15" s="10"/>
      <c r="K15" s="10">
        <v>1</v>
      </c>
    </row>
    <row r="16" spans="1:11" x14ac:dyDescent="0.2">
      <c r="A16" s="10">
        <v>12</v>
      </c>
      <c r="B16" s="10" t="s">
        <v>76</v>
      </c>
      <c r="C16" s="10">
        <v>3</v>
      </c>
      <c r="D16" s="10">
        <v>7</v>
      </c>
      <c r="E16" s="10"/>
      <c r="F16" s="10"/>
      <c r="G16" s="10"/>
      <c r="H16" s="10"/>
      <c r="I16" s="10">
        <v>7</v>
      </c>
      <c r="J16" s="10"/>
      <c r="K16" s="10"/>
    </row>
    <row r="17" spans="1:11" x14ac:dyDescent="0.2">
      <c r="A17" s="10">
        <v>13</v>
      </c>
      <c r="B17" s="10" t="s">
        <v>77</v>
      </c>
      <c r="C17" s="10">
        <v>4</v>
      </c>
      <c r="D17" s="10">
        <v>29</v>
      </c>
      <c r="E17" s="10"/>
      <c r="F17" s="10"/>
      <c r="G17" s="10">
        <v>1</v>
      </c>
      <c r="H17" s="10">
        <v>1</v>
      </c>
      <c r="I17" s="10">
        <v>9</v>
      </c>
      <c r="J17" s="10">
        <v>1</v>
      </c>
      <c r="K17" s="10">
        <v>17</v>
      </c>
    </row>
    <row r="18" spans="1:11" x14ac:dyDescent="0.2">
      <c r="A18" s="10">
        <v>14</v>
      </c>
      <c r="B18" s="10" t="s">
        <v>278</v>
      </c>
      <c r="C18" s="10">
        <v>1</v>
      </c>
      <c r="D18" s="10">
        <v>8</v>
      </c>
      <c r="E18" s="10"/>
      <c r="F18" s="10"/>
      <c r="G18" s="10"/>
      <c r="H18" s="10"/>
      <c r="I18" s="10">
        <v>4</v>
      </c>
      <c r="J18" s="10"/>
      <c r="K18" s="10">
        <v>4</v>
      </c>
    </row>
    <row r="19" spans="1:11" x14ac:dyDescent="0.2">
      <c r="A19" s="10">
        <v>15</v>
      </c>
      <c r="B19" s="10" t="s">
        <v>78</v>
      </c>
      <c r="C19" s="10">
        <v>2</v>
      </c>
      <c r="D19" s="10">
        <v>2</v>
      </c>
      <c r="E19" s="10"/>
      <c r="F19" s="10"/>
      <c r="G19" s="10"/>
      <c r="H19" s="10"/>
      <c r="I19" s="10"/>
      <c r="J19" s="10"/>
      <c r="K19" s="10">
        <v>2</v>
      </c>
    </row>
    <row r="20" spans="1:11" x14ac:dyDescent="0.2">
      <c r="A20" s="10">
        <v>16</v>
      </c>
      <c r="B20" s="10" t="s">
        <v>79</v>
      </c>
      <c r="C20" s="10">
        <v>1</v>
      </c>
      <c r="D20" s="10">
        <v>2</v>
      </c>
      <c r="E20" s="10"/>
      <c r="F20" s="10"/>
      <c r="G20" s="10"/>
      <c r="H20" s="10"/>
      <c r="I20" s="10"/>
      <c r="J20" s="10"/>
      <c r="K20" s="10">
        <v>2</v>
      </c>
    </row>
    <row r="21" spans="1:11" x14ac:dyDescent="0.2">
      <c r="A21" s="10">
        <v>17</v>
      </c>
      <c r="B21" s="10" t="s">
        <v>80</v>
      </c>
      <c r="C21" s="10">
        <v>4</v>
      </c>
      <c r="D21" s="10">
        <v>12</v>
      </c>
      <c r="E21" s="10"/>
      <c r="F21" s="10"/>
      <c r="G21" s="10"/>
      <c r="H21" s="10">
        <v>1</v>
      </c>
      <c r="I21" s="10">
        <v>1</v>
      </c>
      <c r="J21" s="10">
        <v>3</v>
      </c>
      <c r="K21" s="10">
        <v>7</v>
      </c>
    </row>
    <row r="22" spans="1:11" x14ac:dyDescent="0.2">
      <c r="A22" s="10">
        <v>18</v>
      </c>
      <c r="B22" s="10" t="s">
        <v>81</v>
      </c>
      <c r="C22" s="10">
        <v>2</v>
      </c>
      <c r="D22" s="10">
        <v>17</v>
      </c>
      <c r="E22" s="10"/>
      <c r="F22" s="10"/>
      <c r="G22" s="10">
        <v>2</v>
      </c>
      <c r="H22" s="10">
        <v>1</v>
      </c>
      <c r="I22" s="10">
        <v>12</v>
      </c>
      <c r="J22" s="10">
        <v>1</v>
      </c>
      <c r="K22" s="10">
        <v>1</v>
      </c>
    </row>
    <row r="23" spans="1:11" x14ac:dyDescent="0.2">
      <c r="A23" s="10">
        <v>19</v>
      </c>
      <c r="B23" s="10" t="s">
        <v>82</v>
      </c>
      <c r="C23" s="10">
        <v>1</v>
      </c>
      <c r="D23" s="10">
        <v>1</v>
      </c>
      <c r="E23" s="10"/>
      <c r="F23" s="10"/>
      <c r="G23" s="10"/>
      <c r="H23" s="10"/>
      <c r="I23" s="10"/>
      <c r="J23" s="10"/>
      <c r="K23" s="10">
        <v>1</v>
      </c>
    </row>
    <row r="24" spans="1:11" x14ac:dyDescent="0.2">
      <c r="A24" s="10">
        <v>20</v>
      </c>
      <c r="B24" s="10" t="s">
        <v>83</v>
      </c>
      <c r="C24" s="10">
        <v>2</v>
      </c>
      <c r="D24" s="10">
        <v>95</v>
      </c>
      <c r="E24" s="10"/>
      <c r="F24" s="10"/>
      <c r="G24" s="10"/>
      <c r="H24" s="10"/>
      <c r="I24" s="10">
        <v>27</v>
      </c>
      <c r="J24" s="10">
        <v>6</v>
      </c>
      <c r="K24" s="10">
        <v>62</v>
      </c>
    </row>
    <row r="25" spans="1:11" x14ac:dyDescent="0.2">
      <c r="A25" s="10">
        <v>21</v>
      </c>
      <c r="B25" s="10" t="s">
        <v>84</v>
      </c>
      <c r="C25" s="10">
        <v>2</v>
      </c>
      <c r="D25" s="10">
        <v>6</v>
      </c>
      <c r="E25" s="10"/>
      <c r="F25" s="10"/>
      <c r="G25" s="10"/>
      <c r="H25" s="10"/>
      <c r="I25" s="10">
        <v>6</v>
      </c>
      <c r="J25" s="10"/>
      <c r="K25" s="10"/>
    </row>
    <row r="26" spans="1:11" x14ac:dyDescent="0.2">
      <c r="A26" s="10">
        <v>22</v>
      </c>
      <c r="B26" s="10" t="s">
        <v>85</v>
      </c>
      <c r="C26" s="10">
        <v>2</v>
      </c>
      <c r="D26" s="10">
        <v>2</v>
      </c>
      <c r="E26" s="10"/>
      <c r="F26" s="10"/>
      <c r="G26" s="10"/>
      <c r="H26" s="10"/>
      <c r="I26" s="10">
        <v>2</v>
      </c>
      <c r="J26" s="10"/>
      <c r="K26" s="10"/>
    </row>
    <row r="27" spans="1:11" x14ac:dyDescent="0.2">
      <c r="A27" s="10">
        <v>23</v>
      </c>
      <c r="B27" s="10" t="s">
        <v>86</v>
      </c>
      <c r="C27" s="10">
        <v>1</v>
      </c>
      <c r="D27" s="10">
        <v>3</v>
      </c>
      <c r="E27" s="10"/>
      <c r="F27" s="10"/>
      <c r="G27" s="10"/>
      <c r="H27" s="10">
        <v>1</v>
      </c>
      <c r="I27" s="10">
        <v>2</v>
      </c>
      <c r="J27" s="10"/>
      <c r="K27" s="10"/>
    </row>
    <row r="28" spans="1:11" x14ac:dyDescent="0.2">
      <c r="A28" s="10">
        <v>24</v>
      </c>
      <c r="B28" s="10" t="s">
        <v>87</v>
      </c>
      <c r="C28" s="10">
        <v>1</v>
      </c>
      <c r="D28" s="10">
        <v>3</v>
      </c>
      <c r="E28" s="10"/>
      <c r="F28" s="10"/>
      <c r="G28" s="10"/>
      <c r="H28" s="10"/>
      <c r="I28" s="10">
        <v>1</v>
      </c>
      <c r="J28" s="10"/>
      <c r="K28" s="10">
        <v>2</v>
      </c>
    </row>
    <row r="29" spans="1:11" x14ac:dyDescent="0.2">
      <c r="A29" s="10">
        <v>25</v>
      </c>
      <c r="B29" s="10" t="s">
        <v>88</v>
      </c>
      <c r="C29" s="10">
        <v>1</v>
      </c>
      <c r="D29" s="10">
        <v>3</v>
      </c>
      <c r="E29" s="10"/>
      <c r="F29" s="10"/>
      <c r="G29" s="10"/>
      <c r="H29" s="10"/>
      <c r="I29" s="10">
        <v>3</v>
      </c>
      <c r="J29" s="10"/>
      <c r="K29" s="10"/>
    </row>
    <row r="30" spans="1:11" x14ac:dyDescent="0.2">
      <c r="A30" s="10">
        <v>26</v>
      </c>
      <c r="B30" s="10" t="s">
        <v>89</v>
      </c>
      <c r="C30" s="10">
        <v>4</v>
      </c>
      <c r="D30" s="10">
        <v>20</v>
      </c>
      <c r="E30" s="10"/>
      <c r="F30" s="10"/>
      <c r="G30" s="10">
        <v>1</v>
      </c>
      <c r="H30" s="10"/>
      <c r="I30" s="10">
        <v>7</v>
      </c>
      <c r="J30" s="10"/>
      <c r="K30" s="10">
        <v>12</v>
      </c>
    </row>
    <row r="31" spans="1:11" x14ac:dyDescent="0.2">
      <c r="A31" s="10">
        <v>27</v>
      </c>
      <c r="B31" s="10" t="s">
        <v>90</v>
      </c>
      <c r="C31" s="10">
        <v>1</v>
      </c>
      <c r="D31" s="10">
        <v>13</v>
      </c>
      <c r="E31" s="10"/>
      <c r="F31" s="10"/>
      <c r="G31" s="10"/>
      <c r="H31" s="10"/>
      <c r="I31" s="10">
        <v>6</v>
      </c>
      <c r="J31" s="10">
        <v>1</v>
      </c>
      <c r="K31" s="10">
        <v>6</v>
      </c>
    </row>
    <row r="32" spans="1:11" x14ac:dyDescent="0.2">
      <c r="A32" s="10">
        <v>28</v>
      </c>
      <c r="B32" s="10" t="s">
        <v>91</v>
      </c>
      <c r="C32" s="10">
        <v>1</v>
      </c>
      <c r="D32" s="10">
        <v>6</v>
      </c>
      <c r="E32" s="10"/>
      <c r="F32" s="10"/>
      <c r="G32" s="10"/>
      <c r="H32" s="10"/>
      <c r="I32" s="10">
        <v>6</v>
      </c>
      <c r="J32" s="10"/>
      <c r="K32" s="10"/>
    </row>
    <row r="33" spans="1:11" x14ac:dyDescent="0.2">
      <c r="A33" s="10">
        <v>29</v>
      </c>
      <c r="B33" s="10" t="s">
        <v>92</v>
      </c>
      <c r="C33" s="10">
        <v>4</v>
      </c>
      <c r="D33" s="10">
        <v>13</v>
      </c>
      <c r="E33" s="10"/>
      <c r="F33" s="10"/>
      <c r="G33" s="10"/>
      <c r="H33" s="10"/>
      <c r="I33" s="10">
        <v>4</v>
      </c>
      <c r="J33" s="10">
        <v>1</v>
      </c>
      <c r="K33" s="10">
        <v>8</v>
      </c>
    </row>
    <row r="34" spans="1:11" x14ac:dyDescent="0.2">
      <c r="A34" s="10">
        <v>30</v>
      </c>
      <c r="B34" s="10" t="s">
        <v>279</v>
      </c>
      <c r="C34" s="10">
        <v>1</v>
      </c>
      <c r="D34" s="10">
        <v>4</v>
      </c>
      <c r="E34" s="10"/>
      <c r="F34" s="10"/>
      <c r="G34" s="10"/>
      <c r="H34" s="10"/>
      <c r="I34" s="10">
        <v>2</v>
      </c>
      <c r="J34" s="10"/>
      <c r="K34" s="10">
        <v>2</v>
      </c>
    </row>
    <row r="35" spans="1:11" x14ac:dyDescent="0.2">
      <c r="A35" s="10">
        <v>31</v>
      </c>
      <c r="B35" s="10" t="s">
        <v>93</v>
      </c>
      <c r="C35" s="10">
        <v>1</v>
      </c>
      <c r="D35" s="10">
        <v>1</v>
      </c>
      <c r="E35" s="10"/>
      <c r="F35" s="10"/>
      <c r="G35" s="10"/>
      <c r="H35" s="10"/>
      <c r="I35" s="10"/>
      <c r="J35" s="10"/>
      <c r="K35" s="10">
        <v>1</v>
      </c>
    </row>
    <row r="36" spans="1:11" x14ac:dyDescent="0.2">
      <c r="A36" s="10">
        <v>32</v>
      </c>
      <c r="B36" s="10" t="s">
        <v>94</v>
      </c>
      <c r="C36" s="10">
        <v>35</v>
      </c>
      <c r="D36" s="10">
        <v>227</v>
      </c>
      <c r="E36" s="10"/>
      <c r="F36" s="10"/>
      <c r="G36" s="10">
        <v>1</v>
      </c>
      <c r="H36" s="10">
        <v>4</v>
      </c>
      <c r="I36" s="10">
        <v>110</v>
      </c>
      <c r="J36" s="10">
        <v>9</v>
      </c>
      <c r="K36" s="10">
        <v>103</v>
      </c>
    </row>
    <row r="37" spans="1:11" x14ac:dyDescent="0.2">
      <c r="A37" s="10">
        <v>33</v>
      </c>
      <c r="B37" s="10" t="s">
        <v>95</v>
      </c>
      <c r="C37" s="10">
        <v>5</v>
      </c>
      <c r="D37" s="10">
        <v>25</v>
      </c>
      <c r="E37" s="10"/>
      <c r="F37" s="10"/>
      <c r="G37" s="10"/>
      <c r="H37" s="10"/>
      <c r="I37" s="10">
        <v>2</v>
      </c>
      <c r="J37" s="10"/>
      <c r="K37" s="10">
        <v>23</v>
      </c>
    </row>
    <row r="38" spans="1:11" x14ac:dyDescent="0.2">
      <c r="A38" s="10">
        <v>34</v>
      </c>
      <c r="B38" s="10" t="s">
        <v>96</v>
      </c>
      <c r="C38" s="10">
        <v>4</v>
      </c>
      <c r="D38" s="10">
        <v>22</v>
      </c>
      <c r="E38" s="10"/>
      <c r="F38" s="10"/>
      <c r="G38" s="10">
        <v>1</v>
      </c>
      <c r="H38" s="10"/>
      <c r="I38" s="10">
        <v>14</v>
      </c>
      <c r="J38" s="10">
        <v>2</v>
      </c>
      <c r="K38" s="10">
        <v>5</v>
      </c>
    </row>
    <row r="39" spans="1:11" x14ac:dyDescent="0.2">
      <c r="A39" s="13"/>
      <c r="B39" s="13" t="s">
        <v>97</v>
      </c>
      <c r="C39" s="13">
        <f t="shared" ref="C39:H39" si="0">SUM(C5:C38)</f>
        <v>111</v>
      </c>
      <c r="D39" s="13">
        <f t="shared" si="0"/>
        <v>659</v>
      </c>
      <c r="E39" s="13">
        <f t="shared" si="0"/>
        <v>3</v>
      </c>
      <c r="F39" s="13">
        <f t="shared" si="0"/>
        <v>6</v>
      </c>
      <c r="G39" s="13">
        <f t="shared" si="0"/>
        <v>13</v>
      </c>
      <c r="H39" s="13">
        <f t="shared" si="0"/>
        <v>18</v>
      </c>
      <c r="I39" s="13">
        <f t="shared" ref="I39:K39" si="1">SUM(I5:I38)</f>
        <v>245</v>
      </c>
      <c r="J39" s="13">
        <f t="shared" si="1"/>
        <v>34</v>
      </c>
      <c r="K39" s="13">
        <f t="shared" si="1"/>
        <v>340</v>
      </c>
    </row>
    <row r="40" spans="1:11" x14ac:dyDescent="0.2">
      <c r="A40" s="23" t="s">
        <v>171</v>
      </c>
    </row>
  </sheetData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F28AE-E406-4672-B59E-FB970F975ABF}">
  <dimension ref="A1:V39"/>
  <sheetViews>
    <sheetView view="pageBreakPreview" zoomScaleNormal="100" zoomScaleSheetLayoutView="100" workbookViewId="0">
      <selection activeCell="X12" sqref="X12"/>
    </sheetView>
  </sheetViews>
  <sheetFormatPr defaultRowHeight="14.25" x14ac:dyDescent="0.2"/>
  <cols>
    <col min="1" max="1" width="21.83203125" style="7" customWidth="1"/>
    <col min="2" max="16384" width="9.33203125" style="7"/>
  </cols>
  <sheetData>
    <row r="1" spans="1:22" x14ac:dyDescent="0.2">
      <c r="T1" s="16" t="s">
        <v>383</v>
      </c>
    </row>
    <row r="3" spans="1:22" x14ac:dyDescent="0.2">
      <c r="A3" s="16" t="s">
        <v>224</v>
      </c>
    </row>
    <row r="5" spans="1:22" x14ac:dyDescent="0.2">
      <c r="A5" s="71" t="s">
        <v>172</v>
      </c>
      <c r="B5" s="73" t="s">
        <v>173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1" t="s">
        <v>2</v>
      </c>
    </row>
    <row r="6" spans="1:22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25">
        <v>16</v>
      </c>
      <c r="R6" s="25">
        <v>17</v>
      </c>
      <c r="S6" s="25">
        <v>18</v>
      </c>
      <c r="T6" s="25">
        <v>19</v>
      </c>
      <c r="U6" s="25">
        <v>20</v>
      </c>
      <c r="V6" s="72"/>
    </row>
    <row r="7" spans="1:22" ht="18" customHeight="1" x14ac:dyDescent="0.2">
      <c r="A7" s="74" t="s">
        <v>174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2" ht="18" customHeight="1" x14ac:dyDescent="0.2">
      <c r="A8" s="18" t="s">
        <v>387</v>
      </c>
      <c r="B8" s="10">
        <v>45</v>
      </c>
      <c r="C8" s="10">
        <v>40</v>
      </c>
      <c r="D8" s="10"/>
      <c r="E8" s="10"/>
      <c r="F8" s="10">
        <v>162</v>
      </c>
      <c r="G8" s="10"/>
      <c r="H8" s="10"/>
      <c r="I8" s="10"/>
      <c r="J8" s="10">
        <v>61</v>
      </c>
      <c r="K8" s="10">
        <v>68</v>
      </c>
      <c r="L8" s="10">
        <v>12</v>
      </c>
      <c r="M8" s="10">
        <v>53</v>
      </c>
      <c r="N8" s="10"/>
      <c r="O8" s="10">
        <v>41</v>
      </c>
      <c r="P8" s="10">
        <v>39</v>
      </c>
      <c r="Q8" s="10"/>
      <c r="R8" s="10">
        <v>67</v>
      </c>
      <c r="S8" s="10"/>
      <c r="T8" s="10">
        <v>53</v>
      </c>
      <c r="U8" s="10">
        <v>47</v>
      </c>
      <c r="V8" s="10">
        <v>468</v>
      </c>
    </row>
    <row r="9" spans="1:22" ht="18" customHeight="1" x14ac:dyDescent="0.2">
      <c r="A9" s="18" t="s">
        <v>175</v>
      </c>
      <c r="B9" s="10">
        <v>23</v>
      </c>
      <c r="C9" s="10">
        <v>9</v>
      </c>
      <c r="D9" s="10">
        <v>26</v>
      </c>
      <c r="E9" s="10">
        <v>10</v>
      </c>
      <c r="F9" s="10"/>
      <c r="G9" s="10"/>
      <c r="H9" s="10">
        <v>8</v>
      </c>
      <c r="I9" s="10"/>
      <c r="J9" s="10">
        <v>16</v>
      </c>
      <c r="K9" s="10">
        <v>13</v>
      </c>
      <c r="L9" s="10">
        <v>12</v>
      </c>
      <c r="M9" s="10">
        <v>3</v>
      </c>
      <c r="N9" s="10"/>
      <c r="O9" s="10"/>
      <c r="P9" s="10">
        <v>8</v>
      </c>
      <c r="Q9" s="10">
        <v>11</v>
      </c>
      <c r="R9" s="10">
        <v>15</v>
      </c>
      <c r="S9" s="10">
        <v>15</v>
      </c>
      <c r="T9" s="10">
        <v>3</v>
      </c>
      <c r="U9" s="10"/>
      <c r="V9" s="10">
        <v>32</v>
      </c>
    </row>
    <row r="10" spans="1:22" ht="18" customHeight="1" x14ac:dyDescent="0.2">
      <c r="A10" s="18" t="s">
        <v>176</v>
      </c>
      <c r="B10" s="10"/>
      <c r="C10" s="10"/>
      <c r="D10" s="10">
        <v>19</v>
      </c>
      <c r="E10" s="10"/>
      <c r="F10" s="10"/>
      <c r="G10" s="10"/>
      <c r="H10" s="10">
        <v>9</v>
      </c>
      <c r="I10" s="10"/>
      <c r="J10" s="10">
        <v>19</v>
      </c>
      <c r="K10" s="10">
        <v>13</v>
      </c>
      <c r="L10" s="10"/>
      <c r="M10" s="10">
        <v>1</v>
      </c>
      <c r="N10" s="10"/>
      <c r="O10" s="10"/>
      <c r="P10" s="10">
        <v>3</v>
      </c>
      <c r="Q10" s="10"/>
      <c r="R10" s="10">
        <v>10</v>
      </c>
      <c r="S10" s="10">
        <v>10</v>
      </c>
      <c r="T10" s="10"/>
      <c r="U10" s="10"/>
      <c r="V10" s="10">
        <v>39</v>
      </c>
    </row>
    <row r="11" spans="1:22" ht="18" customHeight="1" x14ac:dyDescent="0.2">
      <c r="A11" s="27" t="s">
        <v>177</v>
      </c>
      <c r="B11" s="10">
        <f>SUM(B8:B10)</f>
        <v>68</v>
      </c>
      <c r="C11" s="10">
        <f t="shared" ref="C11:V11" si="0">SUM(C8:C10)</f>
        <v>49</v>
      </c>
      <c r="D11" s="10">
        <f t="shared" si="0"/>
        <v>45</v>
      </c>
      <c r="E11" s="10">
        <f t="shared" si="0"/>
        <v>10</v>
      </c>
      <c r="F11" s="10">
        <f t="shared" si="0"/>
        <v>162</v>
      </c>
      <c r="G11" s="10"/>
      <c r="H11" s="10">
        <f t="shared" si="0"/>
        <v>17</v>
      </c>
      <c r="I11" s="10"/>
      <c r="J11" s="10">
        <f t="shared" si="0"/>
        <v>96</v>
      </c>
      <c r="K11" s="10">
        <f t="shared" si="0"/>
        <v>94</v>
      </c>
      <c r="L11" s="10">
        <f t="shared" si="0"/>
        <v>24</v>
      </c>
      <c r="M11" s="10">
        <f t="shared" si="0"/>
        <v>57</v>
      </c>
      <c r="N11" s="10"/>
      <c r="O11" s="10">
        <f t="shared" si="0"/>
        <v>41</v>
      </c>
      <c r="P11" s="10">
        <f t="shared" si="0"/>
        <v>50</v>
      </c>
      <c r="Q11" s="10">
        <f t="shared" si="0"/>
        <v>11</v>
      </c>
      <c r="R11" s="10">
        <f t="shared" si="0"/>
        <v>92</v>
      </c>
      <c r="S11" s="10">
        <f t="shared" si="0"/>
        <v>25</v>
      </c>
      <c r="T11" s="10">
        <f t="shared" si="0"/>
        <v>56</v>
      </c>
      <c r="U11" s="10">
        <f t="shared" si="0"/>
        <v>47</v>
      </c>
      <c r="V11" s="10">
        <f t="shared" si="0"/>
        <v>539</v>
      </c>
    </row>
    <row r="12" spans="1:22" ht="18" customHeight="1" x14ac:dyDescent="0.2">
      <c r="A12" s="74" t="s">
        <v>178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</row>
    <row r="13" spans="1:22" ht="18" customHeight="1" x14ac:dyDescent="0.2">
      <c r="A13" s="18" t="s">
        <v>179</v>
      </c>
      <c r="B13" s="10"/>
      <c r="C13" s="10"/>
      <c r="D13" s="10"/>
      <c r="E13" s="10"/>
      <c r="F13" s="10">
        <v>25</v>
      </c>
      <c r="G13" s="10">
        <v>26</v>
      </c>
      <c r="H13" s="10"/>
      <c r="I13" s="10"/>
      <c r="J13" s="10"/>
      <c r="K13" s="10"/>
      <c r="L13" s="10">
        <v>20</v>
      </c>
      <c r="M13" s="10">
        <v>3</v>
      </c>
      <c r="N13" s="10"/>
      <c r="O13" s="10">
        <v>23</v>
      </c>
      <c r="P13" s="10"/>
      <c r="Q13" s="10"/>
      <c r="R13" s="10"/>
      <c r="S13" s="10"/>
      <c r="T13" s="10">
        <v>4</v>
      </c>
      <c r="U13" s="10">
        <v>3</v>
      </c>
      <c r="V13" s="10">
        <v>58</v>
      </c>
    </row>
    <row r="14" spans="1:22" ht="18" customHeight="1" x14ac:dyDescent="0.2">
      <c r="A14" s="18" t="s">
        <v>180</v>
      </c>
      <c r="B14" s="10"/>
      <c r="C14" s="10"/>
      <c r="D14" s="10"/>
      <c r="E14" s="10"/>
      <c r="F14" s="10">
        <v>5</v>
      </c>
      <c r="G14" s="10"/>
      <c r="H14" s="10"/>
      <c r="I14" s="10"/>
      <c r="J14" s="10"/>
      <c r="K14" s="10">
        <v>47</v>
      </c>
      <c r="L14" s="10">
        <v>11</v>
      </c>
      <c r="M14" s="10"/>
      <c r="N14" s="10"/>
      <c r="O14" s="10"/>
      <c r="P14" s="10"/>
      <c r="Q14" s="10">
        <v>73</v>
      </c>
      <c r="R14" s="10"/>
      <c r="S14" s="10">
        <v>14</v>
      </c>
      <c r="T14" s="10"/>
      <c r="U14" s="10"/>
      <c r="V14" s="10">
        <v>130</v>
      </c>
    </row>
    <row r="15" spans="1:22" ht="18" customHeight="1" x14ac:dyDescent="0.2">
      <c r="A15" s="18" t="s">
        <v>181</v>
      </c>
      <c r="B15" s="10">
        <v>1</v>
      </c>
      <c r="C15" s="10"/>
      <c r="D15" s="10"/>
      <c r="E15" s="10"/>
      <c r="F15" s="10"/>
      <c r="G15" s="10"/>
      <c r="H15" s="10"/>
      <c r="I15" s="10"/>
      <c r="J15" s="10">
        <v>2</v>
      </c>
      <c r="K15" s="10"/>
      <c r="L15" s="10"/>
      <c r="M15" s="10"/>
      <c r="N15" s="10"/>
      <c r="O15" s="10"/>
      <c r="P15" s="10"/>
      <c r="Q15" s="10"/>
      <c r="R15" s="10">
        <v>2</v>
      </c>
      <c r="S15" s="10">
        <v>2</v>
      </c>
      <c r="T15" s="10"/>
      <c r="U15" s="10"/>
      <c r="V15" s="10">
        <v>4</v>
      </c>
    </row>
    <row r="16" spans="1:22" ht="18" customHeight="1" x14ac:dyDescent="0.2">
      <c r="A16" s="18" t="s">
        <v>109</v>
      </c>
      <c r="B16" s="10">
        <v>24</v>
      </c>
      <c r="C16" s="10">
        <v>12</v>
      </c>
      <c r="D16" s="10"/>
      <c r="E16" s="10">
        <v>11</v>
      </c>
      <c r="F16" s="10">
        <v>20</v>
      </c>
      <c r="G16" s="10">
        <v>5</v>
      </c>
      <c r="H16" s="10"/>
      <c r="I16" s="10"/>
      <c r="J16" s="10">
        <v>13</v>
      </c>
      <c r="K16" s="10">
        <v>3</v>
      </c>
      <c r="L16" s="10">
        <v>10</v>
      </c>
      <c r="M16" s="10"/>
      <c r="N16" s="10"/>
      <c r="O16" s="10"/>
      <c r="P16" s="10"/>
      <c r="Q16" s="10">
        <v>34</v>
      </c>
      <c r="R16" s="10">
        <v>3</v>
      </c>
      <c r="S16" s="10">
        <v>3</v>
      </c>
      <c r="T16" s="10"/>
      <c r="U16" s="10"/>
      <c r="V16" s="10">
        <v>92</v>
      </c>
    </row>
    <row r="17" spans="1:22" ht="18" customHeight="1" x14ac:dyDescent="0.2">
      <c r="A17" s="18" t="s">
        <v>182</v>
      </c>
      <c r="B17" s="10">
        <v>1</v>
      </c>
      <c r="C17" s="10"/>
      <c r="D17" s="10"/>
      <c r="E17" s="10">
        <v>1</v>
      </c>
      <c r="F17" s="10">
        <v>2</v>
      </c>
      <c r="G17" s="10"/>
      <c r="H17" s="10"/>
      <c r="I17" s="10"/>
      <c r="J17" s="10"/>
      <c r="K17" s="10"/>
      <c r="L17" s="10">
        <v>1</v>
      </c>
      <c r="M17" s="10">
        <v>1</v>
      </c>
      <c r="N17" s="10"/>
      <c r="O17" s="10"/>
      <c r="P17" s="10"/>
      <c r="Q17" s="10">
        <v>1</v>
      </c>
      <c r="R17" s="10"/>
      <c r="S17" s="10"/>
      <c r="T17" s="10"/>
      <c r="U17" s="10"/>
      <c r="V17" s="10">
        <v>5</v>
      </c>
    </row>
    <row r="18" spans="1:22" ht="18" customHeight="1" x14ac:dyDescent="0.2">
      <c r="A18" s="18" t="s">
        <v>183</v>
      </c>
      <c r="B18" s="10">
        <v>5</v>
      </c>
      <c r="C18" s="10"/>
      <c r="D18" s="10"/>
      <c r="E18" s="10"/>
      <c r="F18" s="10"/>
      <c r="G18" s="10"/>
      <c r="H18" s="10"/>
      <c r="I18" s="10"/>
      <c r="J18" s="10">
        <v>14</v>
      </c>
      <c r="K18" s="10"/>
      <c r="L18" s="10">
        <v>2</v>
      </c>
      <c r="M18" s="10">
        <v>16</v>
      </c>
      <c r="N18" s="10"/>
      <c r="O18" s="10">
        <v>13</v>
      </c>
      <c r="P18" s="10"/>
      <c r="Q18" s="10"/>
      <c r="R18" s="10"/>
      <c r="S18" s="10"/>
      <c r="T18" s="10"/>
      <c r="U18" s="10"/>
      <c r="V18" s="10">
        <v>38</v>
      </c>
    </row>
    <row r="19" spans="1:22" ht="18" customHeight="1" x14ac:dyDescent="0.2">
      <c r="A19" s="18" t="s">
        <v>184</v>
      </c>
      <c r="B19" s="10">
        <v>2</v>
      </c>
      <c r="C19" s="10"/>
      <c r="D19" s="10"/>
      <c r="E19" s="10"/>
      <c r="F19" s="10">
        <v>11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20</v>
      </c>
      <c r="S19" s="10"/>
      <c r="T19" s="10"/>
      <c r="U19" s="10"/>
      <c r="V19" s="10">
        <v>30</v>
      </c>
    </row>
    <row r="20" spans="1:22" ht="18" customHeight="1" x14ac:dyDescent="0.2">
      <c r="A20" s="18" t="s">
        <v>185</v>
      </c>
      <c r="B20" s="10"/>
      <c r="C20" s="10"/>
      <c r="D20" s="10"/>
      <c r="E20" s="10"/>
      <c r="F20" s="10"/>
      <c r="G20" s="10"/>
      <c r="H20" s="10"/>
      <c r="I20" s="10"/>
      <c r="J20" s="10">
        <v>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>
        <v>1</v>
      </c>
    </row>
    <row r="21" spans="1:22" ht="18" customHeight="1" x14ac:dyDescent="0.2">
      <c r="A21" s="18" t="s">
        <v>186</v>
      </c>
      <c r="B21" s="10">
        <v>1</v>
      </c>
      <c r="C21" s="10">
        <v>1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>
        <v>1</v>
      </c>
    </row>
    <row r="22" spans="1:22" ht="18" customHeight="1" x14ac:dyDescent="0.2">
      <c r="A22" s="18" t="s">
        <v>115</v>
      </c>
      <c r="B22" s="10">
        <v>83</v>
      </c>
      <c r="C22" s="10">
        <v>49</v>
      </c>
      <c r="D22" s="10">
        <v>19</v>
      </c>
      <c r="E22" s="10">
        <v>152</v>
      </c>
      <c r="F22" s="10">
        <v>47</v>
      </c>
      <c r="G22" s="10"/>
      <c r="H22" s="10">
        <v>28</v>
      </c>
      <c r="I22" s="10">
        <v>43</v>
      </c>
      <c r="J22" s="10">
        <v>73</v>
      </c>
      <c r="K22" s="10">
        <v>103</v>
      </c>
      <c r="L22" s="10">
        <v>82</v>
      </c>
      <c r="M22" s="10">
        <v>10</v>
      </c>
      <c r="N22" s="10"/>
      <c r="O22" s="10">
        <v>11</v>
      </c>
      <c r="P22" s="10">
        <v>51</v>
      </c>
      <c r="Q22" s="10">
        <v>26</v>
      </c>
      <c r="R22" s="10">
        <v>40</v>
      </c>
      <c r="S22" s="10">
        <v>41</v>
      </c>
      <c r="T22" s="10">
        <v>30</v>
      </c>
      <c r="U22" s="10">
        <v>32</v>
      </c>
      <c r="V22" s="10">
        <v>426</v>
      </c>
    </row>
    <row r="23" spans="1:22" ht="18" customHeight="1" x14ac:dyDescent="0.2">
      <c r="A23" s="18" t="s">
        <v>111</v>
      </c>
      <c r="B23" s="10">
        <v>91</v>
      </c>
      <c r="C23" s="10">
        <v>37</v>
      </c>
      <c r="D23" s="10">
        <v>11</v>
      </c>
      <c r="E23" s="10">
        <v>34</v>
      </c>
      <c r="F23" s="10">
        <v>19</v>
      </c>
      <c r="G23" s="10"/>
      <c r="H23" s="10">
        <v>13</v>
      </c>
      <c r="I23" s="10">
        <v>4</v>
      </c>
      <c r="J23" s="10">
        <v>70</v>
      </c>
      <c r="K23" s="10">
        <v>45</v>
      </c>
      <c r="L23" s="10"/>
      <c r="M23" s="10"/>
      <c r="N23" s="10"/>
      <c r="O23" s="10">
        <v>24</v>
      </c>
      <c r="P23" s="10">
        <v>48</v>
      </c>
      <c r="Q23" s="10">
        <v>47</v>
      </c>
      <c r="R23" s="10">
        <v>70</v>
      </c>
      <c r="S23" s="10">
        <v>3</v>
      </c>
      <c r="T23" s="10"/>
      <c r="U23" s="10"/>
      <c r="V23" s="10">
        <v>269</v>
      </c>
    </row>
    <row r="24" spans="1:22" ht="18" customHeight="1" x14ac:dyDescent="0.2">
      <c r="A24" s="18" t="s">
        <v>187</v>
      </c>
      <c r="B24" s="10">
        <v>377</v>
      </c>
      <c r="C24" s="10">
        <v>53</v>
      </c>
      <c r="D24" s="10">
        <v>88</v>
      </c>
      <c r="E24" s="10">
        <v>45</v>
      </c>
      <c r="F24" s="10">
        <v>159</v>
      </c>
      <c r="G24" s="10">
        <v>99</v>
      </c>
      <c r="H24" s="10">
        <v>24</v>
      </c>
      <c r="I24" s="10">
        <v>17</v>
      </c>
      <c r="J24" s="10">
        <v>88</v>
      </c>
      <c r="K24" s="10">
        <v>118</v>
      </c>
      <c r="L24" s="10">
        <v>125</v>
      </c>
      <c r="M24" s="10">
        <v>56</v>
      </c>
      <c r="N24" s="10">
        <v>58</v>
      </c>
      <c r="O24" s="10">
        <v>35</v>
      </c>
      <c r="P24" s="10">
        <v>55</v>
      </c>
      <c r="Q24" s="10">
        <v>167</v>
      </c>
      <c r="R24" s="10">
        <v>72</v>
      </c>
      <c r="S24" s="10">
        <v>21</v>
      </c>
      <c r="T24" s="10">
        <v>25</v>
      </c>
      <c r="U24" s="10">
        <v>60</v>
      </c>
      <c r="V24" s="10">
        <v>1003</v>
      </c>
    </row>
    <row r="25" spans="1:22" ht="18" customHeight="1" x14ac:dyDescent="0.2">
      <c r="A25" s="18" t="s">
        <v>188</v>
      </c>
      <c r="B25" s="10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>
        <v>4</v>
      </c>
    </row>
    <row r="26" spans="1:22" ht="18" customHeight="1" x14ac:dyDescent="0.2">
      <c r="A26" s="18" t="s">
        <v>189</v>
      </c>
      <c r="B26" s="10">
        <v>1</v>
      </c>
      <c r="C26" s="10">
        <v>2</v>
      </c>
      <c r="D26" s="10"/>
      <c r="E26" s="10"/>
      <c r="F26" s="10"/>
      <c r="G26" s="10"/>
      <c r="H26" s="10"/>
      <c r="I26" s="10"/>
      <c r="J26" s="10"/>
      <c r="K26" s="10">
        <v>1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v>3</v>
      </c>
    </row>
    <row r="27" spans="1:22" ht="18" customHeight="1" x14ac:dyDescent="0.2">
      <c r="A27" s="18" t="s">
        <v>190</v>
      </c>
      <c r="B27" s="10">
        <v>4</v>
      </c>
      <c r="C27" s="10"/>
      <c r="D27" s="10"/>
      <c r="E27" s="10">
        <v>3</v>
      </c>
      <c r="F27" s="10">
        <v>6</v>
      </c>
      <c r="G27" s="10">
        <v>2</v>
      </c>
      <c r="H27" s="10"/>
      <c r="I27" s="10"/>
      <c r="J27" s="10"/>
      <c r="K27" s="10">
        <v>1</v>
      </c>
      <c r="L27" s="10">
        <v>2</v>
      </c>
      <c r="M27" s="10">
        <v>3</v>
      </c>
      <c r="N27" s="10"/>
      <c r="O27" s="10"/>
      <c r="P27" s="10"/>
      <c r="Q27" s="10">
        <v>4</v>
      </c>
      <c r="R27" s="10">
        <v>6</v>
      </c>
      <c r="S27" s="10">
        <v>6</v>
      </c>
      <c r="T27" s="10"/>
      <c r="U27" s="10">
        <v>3</v>
      </c>
      <c r="V27" s="10">
        <v>14</v>
      </c>
    </row>
    <row r="28" spans="1:22" ht="18" customHeight="1" x14ac:dyDescent="0.2">
      <c r="A28" s="18" t="s">
        <v>116</v>
      </c>
      <c r="B28" s="10">
        <v>22</v>
      </c>
      <c r="C28" s="10">
        <v>6</v>
      </c>
      <c r="D28" s="10">
        <v>1</v>
      </c>
      <c r="E28" s="10"/>
      <c r="F28" s="10"/>
      <c r="G28" s="10"/>
      <c r="H28" s="10"/>
      <c r="I28" s="10"/>
      <c r="J28" s="10">
        <v>7</v>
      </c>
      <c r="K28" s="10">
        <v>2</v>
      </c>
      <c r="L28" s="10">
        <v>1</v>
      </c>
      <c r="M28" s="10"/>
      <c r="N28" s="10"/>
      <c r="O28" s="10"/>
      <c r="P28" s="10"/>
      <c r="Q28" s="10"/>
      <c r="R28" s="10"/>
      <c r="S28" s="10"/>
      <c r="T28" s="10"/>
      <c r="U28" s="10"/>
      <c r="V28" s="10">
        <v>28</v>
      </c>
    </row>
    <row r="29" spans="1:22" ht="18" customHeight="1" x14ac:dyDescent="0.2">
      <c r="A29" s="18" t="s">
        <v>191</v>
      </c>
      <c r="B29" s="10">
        <v>1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>
        <v>1</v>
      </c>
    </row>
    <row r="30" spans="1:22" ht="18" customHeight="1" x14ac:dyDescent="0.2">
      <c r="A30" s="18" t="s">
        <v>192</v>
      </c>
      <c r="B30" s="10"/>
      <c r="C30" s="10"/>
      <c r="D30" s="10"/>
      <c r="E30" s="10">
        <v>3</v>
      </c>
      <c r="F30" s="10">
        <v>6</v>
      </c>
      <c r="G30" s="10">
        <v>4</v>
      </c>
      <c r="H30" s="10"/>
      <c r="I30" s="10"/>
      <c r="J30" s="10"/>
      <c r="K30" s="10"/>
      <c r="L30" s="10">
        <v>3</v>
      </c>
      <c r="M30" s="10"/>
      <c r="N30" s="10"/>
      <c r="O30" s="10"/>
      <c r="P30" s="10"/>
      <c r="Q30" s="10">
        <v>1</v>
      </c>
      <c r="R30" s="10"/>
      <c r="S30" s="10"/>
      <c r="T30" s="10"/>
      <c r="U30" s="10"/>
      <c r="V30" s="10">
        <v>6</v>
      </c>
    </row>
    <row r="31" spans="1:22" ht="18" customHeight="1" x14ac:dyDescent="0.2">
      <c r="A31" s="18" t="s">
        <v>193</v>
      </c>
      <c r="B31" s="10">
        <v>314</v>
      </c>
      <c r="C31" s="10">
        <v>146</v>
      </c>
      <c r="D31" s="10">
        <v>157</v>
      </c>
      <c r="E31" s="10">
        <v>177</v>
      </c>
      <c r="F31" s="10">
        <v>45</v>
      </c>
      <c r="G31" s="10">
        <v>91</v>
      </c>
      <c r="H31" s="10">
        <v>64</v>
      </c>
      <c r="I31" s="10">
        <v>71</v>
      </c>
      <c r="J31" s="10">
        <v>307</v>
      </c>
      <c r="K31" s="10">
        <v>268</v>
      </c>
      <c r="L31" s="10">
        <v>63</v>
      </c>
      <c r="M31" s="10">
        <v>17</v>
      </c>
      <c r="N31" s="10">
        <v>135</v>
      </c>
      <c r="O31" s="10">
        <v>82</v>
      </c>
      <c r="P31" s="10">
        <v>135</v>
      </c>
      <c r="Q31" s="10">
        <v>126</v>
      </c>
      <c r="R31" s="10">
        <v>73</v>
      </c>
      <c r="S31" s="10">
        <v>44</v>
      </c>
      <c r="T31" s="10">
        <v>64</v>
      </c>
      <c r="U31" s="10">
        <v>49</v>
      </c>
      <c r="V31" s="10">
        <v>764</v>
      </c>
    </row>
    <row r="32" spans="1:22" ht="18" customHeight="1" x14ac:dyDescent="0.2">
      <c r="A32" s="18" t="s">
        <v>194</v>
      </c>
      <c r="B32" s="10">
        <v>13</v>
      </c>
      <c r="C32" s="10">
        <v>3</v>
      </c>
      <c r="D32" s="10">
        <v>14</v>
      </c>
      <c r="E32" s="10"/>
      <c r="F32" s="10"/>
      <c r="G32" s="10"/>
      <c r="H32" s="10"/>
      <c r="I32" s="10"/>
      <c r="J32" s="10"/>
      <c r="K32" s="10">
        <v>4</v>
      </c>
      <c r="L32" s="10"/>
      <c r="M32" s="10">
        <v>3</v>
      </c>
      <c r="N32" s="10"/>
      <c r="O32" s="10"/>
      <c r="P32" s="10"/>
      <c r="Q32" s="10">
        <v>27</v>
      </c>
      <c r="R32" s="10"/>
      <c r="S32" s="10"/>
      <c r="T32" s="10"/>
      <c r="U32" s="10"/>
      <c r="V32" s="10">
        <v>39</v>
      </c>
    </row>
    <row r="33" spans="1:22" ht="18" customHeight="1" x14ac:dyDescent="0.2">
      <c r="A33" s="18" t="s">
        <v>195</v>
      </c>
      <c r="B33" s="10">
        <v>57</v>
      </c>
      <c r="C33" s="10">
        <v>5</v>
      </c>
      <c r="D33" s="10">
        <v>45</v>
      </c>
      <c r="E33" s="10">
        <v>6</v>
      </c>
      <c r="F33" s="10">
        <v>2</v>
      </c>
      <c r="G33" s="10">
        <v>1</v>
      </c>
      <c r="H33" s="10">
        <v>1</v>
      </c>
      <c r="I33" s="10">
        <v>1</v>
      </c>
      <c r="J33" s="10">
        <v>1</v>
      </c>
      <c r="K33" s="10">
        <v>10</v>
      </c>
      <c r="L33" s="10"/>
      <c r="M33" s="10">
        <v>1</v>
      </c>
      <c r="N33" s="10"/>
      <c r="O33" s="10"/>
      <c r="P33" s="10"/>
      <c r="Q33" s="10">
        <v>4</v>
      </c>
      <c r="R33" s="10">
        <v>7</v>
      </c>
      <c r="S33" s="10">
        <v>7</v>
      </c>
      <c r="T33" s="10"/>
      <c r="U33" s="10"/>
      <c r="V33" s="10">
        <v>71</v>
      </c>
    </row>
    <row r="34" spans="1:22" ht="18" customHeight="1" x14ac:dyDescent="0.2">
      <c r="A34" s="18" t="s">
        <v>196</v>
      </c>
      <c r="B34" s="10">
        <v>156</v>
      </c>
      <c r="C34" s="10">
        <v>108</v>
      </c>
      <c r="D34" s="10">
        <v>269</v>
      </c>
      <c r="E34" s="10">
        <v>46</v>
      </c>
      <c r="F34" s="10">
        <v>1</v>
      </c>
      <c r="G34" s="10"/>
      <c r="H34" s="10"/>
      <c r="I34" s="10">
        <v>52</v>
      </c>
      <c r="J34" s="10">
        <v>75</v>
      </c>
      <c r="K34" s="10">
        <v>17</v>
      </c>
      <c r="L34" s="10"/>
      <c r="M34" s="10"/>
      <c r="N34" s="10"/>
      <c r="O34" s="10"/>
      <c r="P34" s="10"/>
      <c r="Q34" s="10">
        <v>45</v>
      </c>
      <c r="R34" s="10">
        <v>43</v>
      </c>
      <c r="S34" s="10">
        <v>150</v>
      </c>
      <c r="T34" s="10">
        <v>23</v>
      </c>
      <c r="U34" s="10">
        <v>23</v>
      </c>
      <c r="V34" s="10">
        <v>347</v>
      </c>
    </row>
    <row r="35" spans="1:22" ht="18" customHeight="1" x14ac:dyDescent="0.2">
      <c r="A35" s="18" t="s">
        <v>197</v>
      </c>
      <c r="B35" s="10">
        <v>41</v>
      </c>
      <c r="C35" s="10">
        <v>2</v>
      </c>
      <c r="D35" s="10">
        <v>27</v>
      </c>
      <c r="E35" s="10"/>
      <c r="F35" s="10">
        <v>4</v>
      </c>
      <c r="G35" s="10"/>
      <c r="H35" s="10"/>
      <c r="I35" s="10"/>
      <c r="J35" s="10">
        <v>1</v>
      </c>
      <c r="K35" s="10">
        <v>11</v>
      </c>
      <c r="L35" s="10"/>
      <c r="M35" s="10">
        <v>8</v>
      </c>
      <c r="N35" s="10"/>
      <c r="O35" s="10"/>
      <c r="P35" s="10">
        <v>2</v>
      </c>
      <c r="Q35" s="10">
        <v>5</v>
      </c>
      <c r="R35" s="10"/>
      <c r="S35" s="10"/>
      <c r="T35" s="10"/>
      <c r="U35" s="10"/>
      <c r="V35" s="10">
        <v>55</v>
      </c>
    </row>
    <row r="36" spans="1:22" ht="18" customHeight="1" x14ac:dyDescent="0.2">
      <c r="A36" s="27" t="s">
        <v>177</v>
      </c>
      <c r="B36" s="10">
        <f>SUM(B13:B35)</f>
        <v>1198</v>
      </c>
      <c r="C36" s="10">
        <f t="shared" ref="C36:U36" si="1">SUM(C13:C35)</f>
        <v>424</v>
      </c>
      <c r="D36" s="10">
        <f t="shared" si="1"/>
        <v>631</v>
      </c>
      <c r="E36" s="10">
        <f t="shared" si="1"/>
        <v>478</v>
      </c>
      <c r="F36" s="10">
        <f t="shared" si="1"/>
        <v>352</v>
      </c>
      <c r="G36" s="10">
        <f t="shared" si="1"/>
        <v>228</v>
      </c>
      <c r="H36" s="10">
        <f t="shared" si="1"/>
        <v>130</v>
      </c>
      <c r="I36" s="10">
        <f t="shared" si="1"/>
        <v>188</v>
      </c>
      <c r="J36" s="10">
        <f t="shared" si="1"/>
        <v>652</v>
      </c>
      <c r="K36" s="10">
        <f t="shared" si="1"/>
        <v>630</v>
      </c>
      <c r="L36" s="10">
        <f t="shared" si="1"/>
        <v>320</v>
      </c>
      <c r="M36" s="10">
        <f t="shared" si="1"/>
        <v>118</v>
      </c>
      <c r="N36" s="10">
        <f t="shared" si="1"/>
        <v>193</v>
      </c>
      <c r="O36" s="10">
        <f t="shared" si="1"/>
        <v>188</v>
      </c>
      <c r="P36" s="10">
        <f t="shared" si="1"/>
        <v>291</v>
      </c>
      <c r="Q36" s="10">
        <f t="shared" si="1"/>
        <v>560</v>
      </c>
      <c r="R36" s="10">
        <f t="shared" si="1"/>
        <v>336</v>
      </c>
      <c r="S36" s="10">
        <f t="shared" si="1"/>
        <v>291</v>
      </c>
      <c r="T36" s="10">
        <f t="shared" si="1"/>
        <v>146</v>
      </c>
      <c r="U36" s="10">
        <f t="shared" si="1"/>
        <v>170</v>
      </c>
      <c r="V36" s="10">
        <v>3392</v>
      </c>
    </row>
    <row r="37" spans="1:22" ht="18" customHeight="1" x14ac:dyDescent="0.2">
      <c r="A37" s="26" t="s">
        <v>97</v>
      </c>
      <c r="B37" s="26">
        <f>B11+B36</f>
        <v>1266</v>
      </c>
      <c r="C37" s="26">
        <f t="shared" ref="C37:U37" si="2">C11+C36</f>
        <v>473</v>
      </c>
      <c r="D37" s="26">
        <f t="shared" si="2"/>
        <v>676</v>
      </c>
      <c r="E37" s="26">
        <f t="shared" si="2"/>
        <v>488</v>
      </c>
      <c r="F37" s="26">
        <f t="shared" si="2"/>
        <v>514</v>
      </c>
      <c r="G37" s="26">
        <f t="shared" si="2"/>
        <v>228</v>
      </c>
      <c r="H37" s="26">
        <f t="shared" si="2"/>
        <v>147</v>
      </c>
      <c r="I37" s="26">
        <f t="shared" si="2"/>
        <v>188</v>
      </c>
      <c r="J37" s="26">
        <f t="shared" si="2"/>
        <v>748</v>
      </c>
      <c r="K37" s="26">
        <f t="shared" si="2"/>
        <v>724</v>
      </c>
      <c r="L37" s="26">
        <f t="shared" si="2"/>
        <v>344</v>
      </c>
      <c r="M37" s="26">
        <f t="shared" si="2"/>
        <v>175</v>
      </c>
      <c r="N37" s="26">
        <f t="shared" si="2"/>
        <v>193</v>
      </c>
      <c r="O37" s="26">
        <f t="shared" si="2"/>
        <v>229</v>
      </c>
      <c r="P37" s="26">
        <f t="shared" si="2"/>
        <v>341</v>
      </c>
      <c r="Q37" s="26">
        <f t="shared" si="2"/>
        <v>571</v>
      </c>
      <c r="R37" s="26">
        <f t="shared" si="2"/>
        <v>428</v>
      </c>
      <c r="S37" s="26">
        <f t="shared" si="2"/>
        <v>316</v>
      </c>
      <c r="T37" s="26">
        <f t="shared" si="2"/>
        <v>202</v>
      </c>
      <c r="U37" s="26">
        <f t="shared" si="2"/>
        <v>217</v>
      </c>
      <c r="V37" s="26">
        <v>3928</v>
      </c>
    </row>
    <row r="38" spans="1:22" ht="47.25" customHeight="1" x14ac:dyDescent="0.2">
      <c r="A38" s="70" t="s">
        <v>198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</row>
    <row r="39" spans="1:22" x14ac:dyDescent="0.2">
      <c r="A39" s="7" t="s">
        <v>199</v>
      </c>
    </row>
  </sheetData>
  <mergeCells count="6">
    <mergeCell ref="A38:V38"/>
    <mergeCell ref="A5:A6"/>
    <mergeCell ref="B5:U5"/>
    <mergeCell ref="V5:V6"/>
    <mergeCell ref="A7:V7"/>
    <mergeCell ref="A12:V1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New 4.2</vt:lpstr>
      <vt:lpstr>4.3 </vt:lpstr>
      <vt:lpstr>4.4</vt:lpstr>
      <vt:lpstr>4.5</vt:lpstr>
      <vt:lpstr>4.6</vt:lpstr>
      <vt:lpstr>4.7</vt:lpstr>
      <vt:lpstr>'4.4'!Print_Area</vt:lpstr>
      <vt:lpstr>'4.3 '!Print_Titles</vt:lpstr>
      <vt:lpstr>'New 4.2'!Print_Titles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PDF File</dc:title>
  <dc:creator>hp</dc:creator>
  <cp:lastModifiedBy>hp</cp:lastModifiedBy>
  <cp:lastPrinted>2022-09-22T07:10:55Z</cp:lastPrinted>
  <dcterms:created xsi:type="dcterms:W3CDTF">2020-09-07T07:10:18Z</dcterms:created>
  <dcterms:modified xsi:type="dcterms:W3CDTF">2022-09-30T08:39:49Z</dcterms:modified>
</cp:coreProperties>
</file>